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BLL RA" sheetId="5" r:id="rId1"/>
    <sheet name="BDCS RA" sheetId="6" r:id="rId2"/>
    <sheet name="SANGAY RINZIN" sheetId="7" r:id="rId3"/>
    <sheet name="BHS RA" sheetId="8" r:id="rId4"/>
  </sheets>
  <calcPr calcId="144525"/>
</workbook>
</file>

<file path=xl/calcChain.xml><?xml version="1.0" encoding="utf-8"?>
<calcChain xmlns="http://schemas.openxmlformats.org/spreadsheetml/2006/main">
  <c r="I97" i="5" l="1"/>
  <c r="J97" i="5"/>
  <c r="H5" i="7" l="1"/>
  <c r="P5" i="7" l="1"/>
  <c r="J74" i="5" l="1"/>
  <c r="J75" i="5"/>
  <c r="J73" i="5"/>
  <c r="I74" i="5"/>
  <c r="I75" i="5"/>
  <c r="I73" i="5"/>
  <c r="L5" i="7" l="1"/>
  <c r="T5" i="7"/>
  <c r="I52" i="6"/>
  <c r="H52" i="6"/>
  <c r="I14" i="5" l="1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25" i="5"/>
  <c r="J25" i="5" s="1"/>
  <c r="I26" i="5"/>
  <c r="J26" i="5" s="1"/>
  <c r="I27" i="5"/>
  <c r="J27" i="5" s="1"/>
  <c r="I26" i="8" l="1"/>
  <c r="I30" i="8"/>
  <c r="I33" i="8"/>
  <c r="H19" i="8"/>
  <c r="I19" i="8" s="1"/>
  <c r="H20" i="8"/>
  <c r="I20" i="8" s="1"/>
  <c r="H21" i="8"/>
  <c r="I21" i="8" s="1"/>
  <c r="H22" i="8"/>
  <c r="I22" i="8" s="1"/>
  <c r="H23" i="8"/>
  <c r="I23" i="8" s="1"/>
  <c r="H24" i="8"/>
  <c r="I24" i="8" s="1"/>
  <c r="H25" i="8"/>
  <c r="I25" i="8" s="1"/>
  <c r="H26" i="8"/>
  <c r="H27" i="8"/>
  <c r="I27" i="8" s="1"/>
  <c r="H28" i="8"/>
  <c r="I28" i="8" s="1"/>
  <c r="H29" i="8"/>
  <c r="I29" i="8" s="1"/>
  <c r="H30" i="8"/>
  <c r="H31" i="8"/>
  <c r="I31" i="8" s="1"/>
  <c r="H32" i="8"/>
  <c r="I32" i="8" s="1"/>
  <c r="H33" i="8"/>
  <c r="H18" i="8"/>
  <c r="I18" i="8" s="1"/>
  <c r="H6" i="6" l="1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5" i="6"/>
  <c r="I5" i="6" s="1"/>
  <c r="I7" i="5" l="1"/>
  <c r="J7" i="5" s="1"/>
  <c r="I6" i="5"/>
  <c r="J6" i="5" s="1"/>
  <c r="I34" i="5" l="1"/>
  <c r="J34" i="5" s="1"/>
  <c r="K34" i="5" s="1"/>
  <c r="I35" i="5"/>
  <c r="J35" i="5" s="1"/>
  <c r="I36" i="5"/>
  <c r="J36" i="5" s="1"/>
  <c r="I33" i="5"/>
  <c r="J33" i="5" s="1"/>
  <c r="X5" i="7"/>
  <c r="I81" i="5" l="1"/>
  <c r="J81" i="5" s="1"/>
  <c r="I82" i="5"/>
  <c r="J82" i="5" s="1"/>
  <c r="I83" i="5"/>
  <c r="J83" i="5" s="1"/>
  <c r="I84" i="5"/>
  <c r="J84" i="5" s="1"/>
  <c r="I85" i="5"/>
  <c r="J85" i="5" s="1"/>
  <c r="I86" i="5"/>
  <c r="J86" i="5" s="1"/>
  <c r="I87" i="5"/>
  <c r="J87" i="5" s="1"/>
  <c r="I88" i="5"/>
  <c r="J88" i="5" s="1"/>
  <c r="I89" i="5"/>
  <c r="J89" i="5" s="1"/>
  <c r="I90" i="5"/>
  <c r="J90" i="5" s="1"/>
  <c r="I91" i="5"/>
  <c r="J91" i="5" s="1"/>
  <c r="I80" i="5"/>
  <c r="J80" i="5" s="1"/>
  <c r="I42" i="5" l="1"/>
  <c r="J42" i="5" s="1"/>
  <c r="I43" i="5"/>
  <c r="J43" i="5" s="1"/>
  <c r="I44" i="5"/>
  <c r="J44" i="5" s="1"/>
  <c r="I45" i="5"/>
  <c r="J45" i="5" s="1"/>
  <c r="I46" i="5"/>
  <c r="J46" i="5" s="1"/>
  <c r="I23" i="6" l="1"/>
  <c r="H21" i="6"/>
  <c r="I21" i="6" s="1"/>
  <c r="H22" i="6"/>
  <c r="I22" i="6" s="1"/>
  <c r="H23" i="6"/>
  <c r="H24" i="6"/>
  <c r="I24" i="6" s="1"/>
  <c r="H25" i="6"/>
  <c r="I25" i="6" s="1"/>
  <c r="H26" i="6"/>
  <c r="I26" i="6" s="1"/>
  <c r="H6" i="8"/>
  <c r="I6" i="8" s="1"/>
  <c r="H7" i="8"/>
  <c r="I7" i="8" s="1"/>
  <c r="H8" i="8"/>
  <c r="I8" i="8" s="1"/>
  <c r="H9" i="8"/>
  <c r="I9" i="8" s="1"/>
  <c r="H10" i="8"/>
  <c r="I10" i="8" s="1"/>
  <c r="H11" i="8"/>
  <c r="I11" i="8" s="1"/>
  <c r="H12" i="8"/>
  <c r="I12" i="8" s="1"/>
  <c r="H13" i="8"/>
  <c r="I13" i="8" s="1"/>
  <c r="H5" i="8"/>
  <c r="I5" i="8" s="1"/>
  <c r="H33" i="6" l="1"/>
  <c r="I33" i="6" s="1"/>
  <c r="H34" i="6"/>
  <c r="I34" i="6" s="1"/>
  <c r="H35" i="6"/>
  <c r="I35" i="6" s="1"/>
  <c r="H36" i="6"/>
  <c r="I36" i="6" s="1"/>
  <c r="H37" i="6"/>
  <c r="I37" i="6" s="1"/>
  <c r="H38" i="6"/>
  <c r="I38" i="6" s="1"/>
  <c r="H39" i="6"/>
  <c r="I39" i="6" s="1"/>
  <c r="H40" i="6"/>
  <c r="I40" i="6" s="1"/>
  <c r="H41" i="6"/>
  <c r="I41" i="6" s="1"/>
  <c r="H42" i="6"/>
  <c r="I42" i="6" s="1"/>
  <c r="H43" i="6"/>
  <c r="I43" i="6" s="1"/>
  <c r="H44" i="6"/>
  <c r="I44" i="6" s="1"/>
  <c r="H45" i="6"/>
  <c r="I45" i="6" s="1"/>
  <c r="H46" i="6"/>
  <c r="I46" i="6" s="1"/>
  <c r="H47" i="6"/>
  <c r="I47" i="6" s="1"/>
  <c r="H32" i="6"/>
  <c r="I32" i="6" s="1"/>
  <c r="I60" i="5"/>
  <c r="J60" i="5" s="1"/>
  <c r="I53" i="5"/>
  <c r="J53" i="5" s="1"/>
  <c r="I54" i="5"/>
  <c r="J54" i="5" s="1"/>
  <c r="K54" i="5" s="1"/>
  <c r="I52" i="5"/>
  <c r="J52" i="5" s="1"/>
  <c r="I65" i="5" l="1"/>
  <c r="J65" i="5" s="1"/>
  <c r="I66" i="5"/>
  <c r="J66" i="5" s="1"/>
  <c r="I67" i="5"/>
  <c r="J67" i="5" s="1"/>
  <c r="I68" i="5"/>
  <c r="J68" i="5" s="1"/>
  <c r="K52" i="6" l="1"/>
  <c r="Y5" i="7" l="1"/>
  <c r="U5" i="7"/>
  <c r="Q5" i="7"/>
  <c r="M5" i="7"/>
  <c r="I5" i="7"/>
  <c r="AA5" i="7" s="1"/>
  <c r="L60" i="5" l="1"/>
</calcChain>
</file>

<file path=xl/sharedStrings.xml><?xml version="1.0" encoding="utf-8"?>
<sst xmlns="http://schemas.openxmlformats.org/spreadsheetml/2006/main" count="596" uniqueCount="143">
  <si>
    <t>A</t>
  </si>
  <si>
    <t>LHAMO  TSHERING</t>
  </si>
  <si>
    <t>ANITA  RAI</t>
  </si>
  <si>
    <t>B</t>
  </si>
  <si>
    <t>KUENZANG  CHODEN</t>
  </si>
  <si>
    <t>SONAM  CHOKI</t>
  </si>
  <si>
    <t>TSHERING  DROELKAR</t>
  </si>
  <si>
    <t>TSHEWANG  RINZIN</t>
  </si>
  <si>
    <t>YESHI  ZAM</t>
  </si>
  <si>
    <t>C</t>
  </si>
  <si>
    <t>DORJI  CHODEN</t>
  </si>
  <si>
    <t>GYEM  DORJI</t>
  </si>
  <si>
    <t>PASSANG  LHAMO</t>
  </si>
  <si>
    <t>PEMA  YANGDEN</t>
  </si>
  <si>
    <t>TENZIN  DORJI</t>
  </si>
  <si>
    <t>UGYEN  DEMA</t>
  </si>
  <si>
    <t>UGYEN  LHAMO</t>
  </si>
  <si>
    <t>Tashi   Choden</t>
  </si>
  <si>
    <t>D</t>
  </si>
  <si>
    <t>BASANT  RAI</t>
  </si>
  <si>
    <t>NGAWANG JIGME DORJI</t>
  </si>
  <si>
    <t>SANGAY  ZANGMO</t>
  </si>
  <si>
    <t>PHY302</t>
  </si>
  <si>
    <t>KYG307</t>
  </si>
  <si>
    <t>TRA302</t>
  </si>
  <si>
    <t>CA</t>
  </si>
  <si>
    <t>SE</t>
  </si>
  <si>
    <t>T</t>
  </si>
  <si>
    <t>Student Detail</t>
  </si>
  <si>
    <t>[W=50]</t>
  </si>
  <si>
    <t>REMARKS</t>
  </si>
  <si>
    <t>[W=60]</t>
  </si>
  <si>
    <t>[W=40]</t>
  </si>
  <si>
    <t>SL.NO</t>
  </si>
  <si>
    <t>INDEX</t>
  </si>
  <si>
    <t>NAME</t>
  </si>
  <si>
    <t>SEC</t>
  </si>
  <si>
    <t>Deki  Selden</t>
  </si>
  <si>
    <t>Jigme  Lham</t>
  </si>
  <si>
    <t>Namgay   Zam</t>
  </si>
  <si>
    <t>Pasang  Dem</t>
  </si>
  <si>
    <t>Sangay  Choden</t>
  </si>
  <si>
    <t>Sonam   Yuden</t>
  </si>
  <si>
    <t>Yeshi  Wangchuk</t>
  </si>
  <si>
    <t>Tshering  Phuntsho</t>
  </si>
  <si>
    <t>Deki  Choden</t>
  </si>
  <si>
    <t>Jamyang  Zangmo</t>
  </si>
  <si>
    <t>Nim   Dema</t>
  </si>
  <si>
    <t>Sangay  Dema</t>
  </si>
  <si>
    <t>Sherab   Tsendup</t>
  </si>
  <si>
    <t>Tshering   Lhamo</t>
  </si>
  <si>
    <t>REMAKRS</t>
  </si>
  <si>
    <t>DYG101</t>
  </si>
  <si>
    <t>LIN101</t>
  </si>
  <si>
    <t>SL. NO</t>
  </si>
  <si>
    <t>PEM  NAMGAY</t>
  </si>
  <si>
    <t>SONAM  CHODEN</t>
  </si>
  <si>
    <t>THINLEY WANGCHUK</t>
  </si>
  <si>
    <t>TSHERING  ZANGMO</t>
  </si>
  <si>
    <t>PHUNTSHO NAMGAY</t>
  </si>
  <si>
    <t>SANGAY TENZIN</t>
  </si>
  <si>
    <t>GYEM DORJI</t>
  </si>
  <si>
    <t>JIGME   WANGMO</t>
  </si>
  <si>
    <t>RABINA MONGER</t>
  </si>
  <si>
    <t>LIT201</t>
  </si>
  <si>
    <t>NYN201</t>
  </si>
  <si>
    <t>LJR201</t>
  </si>
  <si>
    <t>JTS201</t>
  </si>
  <si>
    <t>Chimi   Wangmo</t>
  </si>
  <si>
    <t>Nim  Dem</t>
  </si>
  <si>
    <t>Sonam   Lhaden</t>
  </si>
  <si>
    <t>Sonam   Zangmo</t>
  </si>
  <si>
    <t>Tashi  Nima</t>
  </si>
  <si>
    <t>Tshering  Yangki</t>
  </si>
  <si>
    <t>Chencho  Rinzin</t>
  </si>
  <si>
    <t>Dorji  Wangmo</t>
  </si>
  <si>
    <t>Gow Moti Rai</t>
  </si>
  <si>
    <t>Kinley   wangmo</t>
  </si>
  <si>
    <t>Rinchen  Choda</t>
  </si>
  <si>
    <t>Tshering  Pelden</t>
  </si>
  <si>
    <t>CKY101</t>
  </si>
  <si>
    <t>Pema  Dorji</t>
  </si>
  <si>
    <t>Sangay   Lhamo</t>
  </si>
  <si>
    <t>Sangay   Wangdi</t>
  </si>
  <si>
    <t>Sonam   lhaden</t>
  </si>
  <si>
    <t>ICT101</t>
  </si>
  <si>
    <t>[W=70]</t>
  </si>
  <si>
    <t>[W=30]</t>
  </si>
  <si>
    <t>Dechen  Yuden</t>
  </si>
  <si>
    <t>Namgay  Wangchuk</t>
  </si>
  <si>
    <t>Sonam   Deki</t>
  </si>
  <si>
    <t>Tashi  Tshering</t>
  </si>
  <si>
    <t>Dawa   Zangmo</t>
  </si>
  <si>
    <t>Guru  Dema</t>
  </si>
  <si>
    <t>Lhakpa   Dema</t>
  </si>
  <si>
    <t>Pema  Tenzin</t>
  </si>
  <si>
    <t>Sonam   Tshering</t>
  </si>
  <si>
    <t>Tashi  Lhamo</t>
  </si>
  <si>
    <t>Tashi  Zangmo</t>
  </si>
  <si>
    <t>LUZ201</t>
  </si>
  <si>
    <t>DKY203</t>
  </si>
  <si>
    <t>NTG203</t>
  </si>
  <si>
    <t>NYN202</t>
  </si>
  <si>
    <t>CHJ202</t>
  </si>
  <si>
    <t>AVERAGE</t>
  </si>
  <si>
    <t>FINAL REMARKS</t>
  </si>
  <si>
    <t>SANGAY RINZIN</t>
  </si>
  <si>
    <t>YANGCHEN TSHOMO</t>
  </si>
  <si>
    <t>ICG301</t>
  </si>
  <si>
    <t>DECHEN  WANGMO</t>
  </si>
  <si>
    <t>UGYEN DECHEN WANGMO</t>
  </si>
  <si>
    <t>CHEKI  DORJI</t>
  </si>
  <si>
    <t>JAMYANG  GALEY</t>
  </si>
  <si>
    <t>NAMGAY  ZANGMO</t>
  </si>
  <si>
    <t>RINZIN  WANGCHUK</t>
  </si>
  <si>
    <t>SONAM  TENZIN</t>
  </si>
  <si>
    <t>LEKI  WANGMO</t>
  </si>
  <si>
    <t>TSHERING  LHAMO</t>
  </si>
  <si>
    <t>HST304</t>
  </si>
  <si>
    <t>NGAWANG  CHOLAY</t>
  </si>
  <si>
    <t>DECHEN  TSHOMO</t>
  </si>
  <si>
    <t>KEZANG  DEMA</t>
  </si>
  <si>
    <t>PEMA  DORJI</t>
  </si>
  <si>
    <t>TASHI  LHAMO</t>
  </si>
  <si>
    <t>TSHERING  WANGCHUK</t>
  </si>
  <si>
    <t>JIGME  CHODEN</t>
  </si>
  <si>
    <t>YANGCHEN  LHAMO</t>
  </si>
  <si>
    <t>KINLEY  TENZIN</t>
  </si>
  <si>
    <t>KARMA  SONAM</t>
  </si>
  <si>
    <t>LHAMI  DOLMA</t>
  </si>
  <si>
    <t>PEMA  LHAMO</t>
  </si>
  <si>
    <t>MARKS AWARDED</t>
  </si>
  <si>
    <t>Pass</t>
  </si>
  <si>
    <t>Module Repeat</t>
  </si>
  <si>
    <t>Module repeat</t>
  </si>
  <si>
    <t xml:space="preserve">    </t>
  </si>
  <si>
    <t xml:space="preserve">  Module Repeat</t>
  </si>
  <si>
    <t>pass</t>
  </si>
  <si>
    <t>04190170</t>
  </si>
  <si>
    <t>Kalden Norbu</t>
  </si>
  <si>
    <t>PASS</t>
  </si>
  <si>
    <t>RE-ASSESSMENT RESULT, FEB 2023</t>
  </si>
  <si>
    <t>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</si>
</sst>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1" xfId="0" applyFont="1" applyBorder="1"/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2" xfId="0" applyFont="1" applyFill="1" applyBorder="1"/>
    <xf numFmtId="0" fontId="1" fillId="0" borderId="23" xfId="0" applyFont="1" applyBorder="1" applyAlignment="1">
      <alignment horizontal="left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/>
    <xf numFmtId="0" fontId="1" fillId="0" borderId="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4" xfId="0" applyFont="1" applyBorder="1"/>
    <xf numFmtId="0" fontId="2" fillId="0" borderId="28" xfId="0" applyFont="1" applyBorder="1" applyAlignment="1">
      <alignment horizontal="center"/>
    </xf>
    <xf numFmtId="0" fontId="2" fillId="0" borderId="2" xfId="0" applyFont="1" applyBorder="1"/>
    <xf numFmtId="0" fontId="1" fillId="0" borderId="19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4" borderId="27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1" fillId="4" borderId="29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12" xfId="0" applyFont="1" applyBorder="1"/>
    <xf numFmtId="0" fontId="2" fillId="0" borderId="48" xfId="0" applyFont="1" applyBorder="1"/>
    <xf numFmtId="0" fontId="1" fillId="0" borderId="1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49" xfId="0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10" fontId="2" fillId="0" borderId="4" xfId="0" applyNumberFormat="1" applyFont="1" applyBorder="1"/>
    <xf numFmtId="0" fontId="2" fillId="0" borderId="51" xfId="0" applyFont="1" applyBorder="1"/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4" xfId="0" applyFont="1" applyBorder="1" applyAlignment="1">
      <alignment horizontal="center" textRotation="45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39" xfId="0" applyFont="1" applyBorder="1" applyAlignment="1">
      <alignment horizontal="center" textRotation="45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/>
    <xf numFmtId="0" fontId="2" fillId="0" borderId="53" xfId="0" applyFont="1" applyBorder="1"/>
    <xf numFmtId="0" fontId="2" fillId="0" borderId="5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9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7" xfId="0" applyFont="1" applyBorder="1"/>
    <xf numFmtId="0" fontId="2" fillId="0" borderId="13" xfId="0" applyFont="1" applyBorder="1"/>
    <xf numFmtId="0" fontId="2" fillId="0" borderId="19" xfId="0" applyFont="1" applyBorder="1"/>
    <xf numFmtId="0" fontId="2" fillId="0" borderId="57" xfId="0" applyFont="1" applyBorder="1"/>
    <xf numFmtId="0" fontId="2" fillId="0" borderId="29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18" xfId="0" applyFont="1" applyFill="1" applyBorder="1"/>
    <xf numFmtId="0" fontId="2" fillId="0" borderId="29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29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54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/>
    <xf numFmtId="0" fontId="2" fillId="0" borderId="60" xfId="0" applyFont="1" applyBorder="1"/>
    <xf numFmtId="0" fontId="2" fillId="0" borderId="27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23" xfId="0" applyFont="1" applyFill="1" applyBorder="1" applyAlignment="1">
      <alignment horizontal="left" wrapText="1"/>
    </xf>
    <xf numFmtId="0" fontId="0" fillId="0" borderId="1" xfId="0" applyBorder="1"/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textRotation="45" wrapText="1"/>
    </xf>
    <xf numFmtId="0" fontId="1" fillId="6" borderId="2" xfId="0" applyFont="1" applyFill="1" applyBorder="1" applyAlignment="1">
      <alignment horizontal="center" textRotation="45" wrapText="1"/>
    </xf>
    <xf numFmtId="0" fontId="1" fillId="6" borderId="52" xfId="0" applyFont="1" applyFill="1" applyBorder="1" applyAlignment="1">
      <alignment horizontal="center" textRotation="45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0" xfId="0" applyFont="1" applyBorder="1" applyAlignment="1">
      <alignment horizontal="center" textRotation="45" wrapText="1"/>
    </xf>
    <xf numFmtId="0" fontId="1" fillId="0" borderId="21" xfId="0" applyFont="1" applyBorder="1" applyAlignment="1">
      <alignment horizontal="center" textRotation="45" wrapText="1"/>
    </xf>
    <xf numFmtId="0" fontId="1" fillId="0" borderId="22" xfId="0" applyFont="1" applyBorder="1" applyAlignment="1">
      <alignment horizontal="center" textRotation="45" wrapText="1"/>
    </xf>
    <xf numFmtId="0" fontId="1" fillId="0" borderId="5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8" xfId="0" applyFont="1" applyBorder="1" applyAlignment="1">
      <alignment horizontal="center" textRotation="45"/>
    </xf>
    <xf numFmtId="0" fontId="1" fillId="0" borderId="2" xfId="0" applyFont="1" applyBorder="1" applyAlignment="1">
      <alignment horizontal="center" textRotation="45"/>
    </xf>
    <xf numFmtId="0" fontId="1" fillId="0" borderId="52" xfId="0" applyFont="1" applyBorder="1" applyAlignment="1">
      <alignment horizontal="center" textRotation="45"/>
    </xf>
    <xf numFmtId="0" fontId="1" fillId="0" borderId="1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textRotation="45" wrapText="1"/>
    </xf>
    <xf numFmtId="0" fontId="1" fillId="5" borderId="1" xfId="0" applyFont="1" applyFill="1" applyBorder="1" applyAlignment="1">
      <alignment horizontal="center" textRotation="45" wrapText="1"/>
    </xf>
    <xf numFmtId="0" fontId="1" fillId="5" borderId="7" xfId="0" applyFont="1" applyFill="1" applyBorder="1" applyAlignment="1">
      <alignment horizontal="center" textRotation="45" wrapText="1"/>
    </xf>
    <xf numFmtId="0" fontId="1" fillId="0" borderId="16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27" xfId="0" applyFont="1" applyBorder="1" applyAlignment="1">
      <alignment horizontal="left" textRotation="45" wrapText="1"/>
    </xf>
    <xf numFmtId="0" fontId="1" fillId="0" borderId="29" xfId="0" applyFont="1" applyBorder="1" applyAlignment="1">
      <alignment horizontal="left" textRotation="45" wrapText="1"/>
    </xf>
    <xf numFmtId="0" fontId="1" fillId="0" borderId="53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textRotation="45" wrapText="1"/>
    </xf>
    <xf numFmtId="0" fontId="1" fillId="4" borderId="4" xfId="0" applyFont="1" applyFill="1" applyBorder="1" applyAlignment="1">
      <alignment horizontal="center" textRotation="45" wrapText="1"/>
    </xf>
    <xf numFmtId="0" fontId="1" fillId="4" borderId="19" xfId="0" applyFont="1" applyFill="1" applyBorder="1" applyAlignment="1">
      <alignment horizontal="center" textRotation="45" wrapText="1"/>
    </xf>
    <xf numFmtId="0" fontId="1" fillId="0" borderId="27" xfId="0" applyFont="1" applyBorder="1" applyAlignment="1">
      <alignment horizontal="left" wrapText="1"/>
    </xf>
    <xf numFmtId="0" fontId="1" fillId="0" borderId="11" xfId="0" applyFont="1" applyBorder="1" applyAlignment="1">
      <alignment horizontal="center" textRotation="45"/>
    </xf>
    <xf numFmtId="0" fontId="1" fillId="0" borderId="12" xfId="0" applyFont="1" applyBorder="1" applyAlignment="1">
      <alignment horizontal="center" textRotation="45"/>
    </xf>
    <xf numFmtId="0" fontId="1" fillId="0" borderId="13" xfId="0" applyFont="1" applyBorder="1" applyAlignment="1">
      <alignment horizontal="center" textRotation="45"/>
    </xf>
    <xf numFmtId="0" fontId="1" fillId="0" borderId="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textRotation="45"/>
    </xf>
    <xf numFmtId="0" fontId="1" fillId="0" borderId="32" xfId="0" applyFont="1" applyBorder="1" applyAlignment="1">
      <alignment horizontal="center" textRotation="45"/>
    </xf>
    <xf numFmtId="0" fontId="1" fillId="0" borderId="38" xfId="0" applyFont="1" applyBorder="1" applyAlignment="1">
      <alignment horizontal="center" textRotation="45"/>
    </xf>
    <xf numFmtId="0" fontId="1" fillId="0" borderId="6" xfId="0" applyFont="1" applyBorder="1" applyAlignment="1">
      <alignment horizontal="left" wrapText="1"/>
    </xf>
    <xf numFmtId="0" fontId="1" fillId="2" borderId="35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textRotation="45" wrapText="1"/>
    </xf>
    <xf numFmtId="0" fontId="1" fillId="2" borderId="3" xfId="0" applyFont="1" applyFill="1" applyBorder="1" applyAlignment="1">
      <alignment horizontal="center" textRotation="45" wrapText="1"/>
    </xf>
    <xf numFmtId="0" fontId="1" fillId="2" borderId="34" xfId="0" applyFont="1" applyFill="1" applyBorder="1" applyAlignment="1">
      <alignment horizontal="center" textRotation="45" wrapText="1"/>
    </xf>
    <xf numFmtId="0" fontId="1" fillId="3" borderId="5" xfId="0" applyFont="1" applyFill="1" applyBorder="1" applyAlignment="1">
      <alignment horizontal="center" textRotation="45" wrapText="1"/>
    </xf>
    <xf numFmtId="0" fontId="1" fillId="3" borderId="3" xfId="0" applyFont="1" applyFill="1" applyBorder="1" applyAlignment="1">
      <alignment horizontal="center" textRotation="45" wrapText="1"/>
    </xf>
    <xf numFmtId="0" fontId="1" fillId="3" borderId="34" xfId="0" applyFont="1" applyFill="1" applyBorder="1" applyAlignment="1">
      <alignment horizontal="center" textRotation="45" wrapText="1"/>
    </xf>
    <xf numFmtId="0" fontId="1" fillId="3" borderId="6" xfId="0" applyFont="1" applyFill="1" applyBorder="1" applyAlignment="1">
      <alignment horizontal="center" wrapText="1"/>
    </xf>
    <xf numFmtId="0" fontId="1" fillId="3" borderId="5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wrapText="1"/>
    </xf>
    <xf numFmtId="0" fontId="1" fillId="4" borderId="35" xfId="0" applyFont="1" applyFill="1" applyBorder="1" applyAlignment="1">
      <alignment horizontal="center" wrapText="1"/>
    </xf>
    <xf numFmtId="0" fontId="1" fillId="4" borderId="36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0" borderId="44" xfId="0" applyFont="1" applyBorder="1" applyAlignment="1">
      <alignment horizontal="center" textRotation="45"/>
    </xf>
    <xf numFmtId="0" fontId="1" fillId="0" borderId="45" xfId="0" applyFont="1" applyBorder="1" applyAlignment="1">
      <alignment horizontal="center" textRotation="45"/>
    </xf>
    <xf numFmtId="0" fontId="1" fillId="0" borderId="58" xfId="0" applyFont="1" applyBorder="1" applyAlignment="1">
      <alignment horizontal="center" textRotation="45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textRotation="45"/>
    </xf>
    <xf numFmtId="0" fontId="1" fillId="0" borderId="21" xfId="0" applyFont="1" applyBorder="1" applyAlignment="1">
      <alignment horizontal="center" textRotation="45"/>
    </xf>
    <xf numFmtId="0" fontId="1" fillId="0" borderId="22" xfId="0" applyFont="1" applyBorder="1" applyAlignment="1">
      <alignment horizontal="center" textRotation="45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1" fillId="0" borderId="14" xfId="0" applyFont="1" applyBorder="1" applyAlignment="1">
      <alignment horizontal="center" textRotation="45"/>
    </xf>
    <xf numFmtId="0" fontId="1" fillId="0" borderId="15" xfId="0" applyFont="1" applyBorder="1" applyAlignment="1">
      <alignment horizontal="center" textRotation="45"/>
    </xf>
    <xf numFmtId="0" fontId="1" fillId="0" borderId="1" xfId="0" applyFont="1" applyBorder="1" applyAlignment="1">
      <alignment horizontal="center" textRotation="45"/>
    </xf>
    <xf numFmtId="0" fontId="1" fillId="0" borderId="16" xfId="0" applyFont="1" applyBorder="1" applyAlignment="1">
      <alignment horizontal="center" textRotation="45" wrapText="1"/>
    </xf>
    <xf numFmtId="0" fontId="1" fillId="0" borderId="50" xfId="0" applyFont="1" applyBorder="1" applyAlignment="1">
      <alignment horizontal="center" textRotation="45" wrapText="1"/>
    </xf>
    <xf numFmtId="0" fontId="1" fillId="0" borderId="33" xfId="0" applyFont="1" applyBorder="1" applyAlignment="1">
      <alignment horizontal="center" textRotation="45" wrapText="1"/>
    </xf>
    <xf numFmtId="0" fontId="1" fillId="0" borderId="31" xfId="0" applyFont="1" applyBorder="1" applyAlignment="1">
      <alignment horizontal="center" textRotation="45"/>
    </xf>
    <xf numFmtId="0" fontId="1" fillId="0" borderId="46" xfId="0" applyFont="1" applyBorder="1" applyAlignment="1">
      <alignment horizontal="center" textRotation="45"/>
    </xf>
    <xf numFmtId="0" fontId="1" fillId="0" borderId="47" xfId="0" applyFont="1" applyBorder="1" applyAlignment="1">
      <alignment horizontal="center" textRotation="45"/>
    </xf>
    <xf numFmtId="0" fontId="1" fillId="0" borderId="1" xfId="0" applyFont="1" applyBorder="1" applyAlignment="1">
      <alignment horizontal="center" textRotation="45" wrapText="1"/>
    </xf>
    <xf numFmtId="0" fontId="1" fillId="0" borderId="1" xfId="0" applyFont="1" applyBorder="1" applyAlignment="1">
      <alignment horizontal="left" textRotation="45" wrapText="1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textRotation="45" wrapText="1"/>
    </xf>
    <xf numFmtId="0" fontId="1" fillId="0" borderId="12" xfId="0" applyFont="1" applyBorder="1" applyAlignment="1">
      <alignment horizontal="center" textRotation="45" wrapText="1"/>
    </xf>
    <xf numFmtId="0" fontId="1" fillId="0" borderId="13" xfId="0" applyFont="1" applyBorder="1" applyAlignment="1">
      <alignment horizontal="center" textRotation="45" wrapText="1"/>
    </xf>
    <xf numFmtId="0" fontId="1" fillId="0" borderId="7" xfId="0" applyFont="1" applyBorder="1" applyAlignment="1">
      <alignment horizontal="left" textRotation="45" wrapText="1"/>
    </xf>
    <xf numFmtId="0" fontId="1" fillId="0" borderId="14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</cellXfs>
  <cellStyles count="1">
    <cellStyle name="Normal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97"/>
  <sheetViews>
    <sheetView workbookViewId="0">
      <selection activeCell="C62" sqref="C62:F64"/>
    </sheetView>
  </sheetViews>
  <sheetFormatPr defaultRowHeight="15" x14ac:dyDescent="0.25"/>
  <cols>
    <col min="4" max="4" width="10.28515625" bestFit="1" customWidth="1"/>
    <col min="5" max="5" width="30.7109375" bestFit="1" customWidth="1"/>
    <col min="8" max="8" width="9.140625" style="63"/>
    <col min="11" max="11" width="15.42578125" style="63" customWidth="1"/>
    <col min="12" max="12" width="22.28515625" customWidth="1"/>
  </cols>
  <sheetData>
    <row r="1" spans="3:12" ht="28.5" x14ac:dyDescent="0.4">
      <c r="C1" s="211" t="s">
        <v>141</v>
      </c>
      <c r="D1" s="211"/>
      <c r="E1" s="211"/>
      <c r="F1" s="211"/>
      <c r="G1" s="211"/>
      <c r="H1" s="211"/>
      <c r="I1" s="211"/>
      <c r="J1" s="211"/>
      <c r="K1" s="211"/>
      <c r="L1" s="211"/>
    </row>
    <row r="2" spans="3:12" ht="15.75" thickBot="1" x14ac:dyDescent="0.3"/>
    <row r="3" spans="3:12" ht="17.25" x14ac:dyDescent="0.3">
      <c r="C3" s="13"/>
      <c r="D3" s="153" t="s">
        <v>28</v>
      </c>
      <c r="E3" s="153"/>
      <c r="F3" s="154"/>
      <c r="G3" s="176" t="s">
        <v>52</v>
      </c>
      <c r="H3" s="155"/>
      <c r="I3" s="153"/>
      <c r="J3" s="153"/>
      <c r="K3" s="182" t="s">
        <v>131</v>
      </c>
      <c r="L3" s="177" t="s">
        <v>51</v>
      </c>
    </row>
    <row r="4" spans="3:12" ht="17.25" x14ac:dyDescent="0.3">
      <c r="C4" s="14"/>
      <c r="D4" s="159" t="s">
        <v>34</v>
      </c>
      <c r="E4" s="159" t="s">
        <v>35</v>
      </c>
      <c r="F4" s="161" t="s">
        <v>36</v>
      </c>
      <c r="G4" s="105" t="s">
        <v>25</v>
      </c>
      <c r="H4" s="66"/>
      <c r="I4" s="103" t="s">
        <v>26</v>
      </c>
      <c r="J4" s="103" t="s">
        <v>27</v>
      </c>
      <c r="K4" s="164"/>
      <c r="L4" s="178"/>
    </row>
    <row r="5" spans="3:12" ht="18" thickBot="1" x14ac:dyDescent="0.35">
      <c r="C5" s="15" t="s">
        <v>54</v>
      </c>
      <c r="D5" s="180"/>
      <c r="E5" s="180"/>
      <c r="F5" s="181"/>
      <c r="G5" s="106" t="s">
        <v>29</v>
      </c>
      <c r="H5" s="67">
        <v>100</v>
      </c>
      <c r="I5" s="104" t="s">
        <v>29</v>
      </c>
      <c r="J5" s="104">
        <v>100</v>
      </c>
      <c r="K5" s="183"/>
      <c r="L5" s="179"/>
    </row>
    <row r="6" spans="3:12" ht="17.25" x14ac:dyDescent="0.3">
      <c r="C6" s="115">
        <v>1</v>
      </c>
      <c r="D6" s="84">
        <v>4220019</v>
      </c>
      <c r="E6" s="84" t="s">
        <v>39</v>
      </c>
      <c r="F6" s="46" t="s">
        <v>0</v>
      </c>
      <c r="G6" s="83">
        <v>33.58</v>
      </c>
      <c r="H6" s="85">
        <v>41</v>
      </c>
      <c r="I6" s="86">
        <f>H6/2</f>
        <v>20.5</v>
      </c>
      <c r="J6" s="84">
        <f>G6+I6</f>
        <v>54.08</v>
      </c>
      <c r="K6" s="78">
        <v>50</v>
      </c>
      <c r="L6" s="116" t="s">
        <v>137</v>
      </c>
    </row>
    <row r="7" spans="3:12" ht="18" thickBot="1" x14ac:dyDescent="0.35">
      <c r="C7" s="109">
        <v>2</v>
      </c>
      <c r="D7" s="92">
        <v>4220033</v>
      </c>
      <c r="E7" s="92" t="s">
        <v>42</v>
      </c>
      <c r="F7" s="110" t="s">
        <v>0</v>
      </c>
      <c r="G7" s="15">
        <v>37.020000000000003</v>
      </c>
      <c r="H7" s="111">
        <v>41.5</v>
      </c>
      <c r="I7" s="112">
        <f t="shared" ref="I7" si="0">H7/2</f>
        <v>20.75</v>
      </c>
      <c r="J7" s="92">
        <f t="shared" ref="J7" si="1">G7+I7</f>
        <v>57.77</v>
      </c>
      <c r="K7" s="113">
        <v>50</v>
      </c>
      <c r="L7" s="114" t="s">
        <v>132</v>
      </c>
    </row>
    <row r="10" spans="3:12" ht="15.75" thickBot="1" x14ac:dyDescent="0.3"/>
    <row r="11" spans="3:12" ht="17.25" x14ac:dyDescent="0.3">
      <c r="C11" s="13"/>
      <c r="D11" s="153" t="s">
        <v>28</v>
      </c>
      <c r="E11" s="153"/>
      <c r="F11" s="154"/>
      <c r="G11" s="155" t="s">
        <v>53</v>
      </c>
      <c r="H11" s="155"/>
      <c r="I11" s="153"/>
      <c r="J11" s="153"/>
      <c r="K11" s="163" t="s">
        <v>131</v>
      </c>
      <c r="L11" s="156" t="s">
        <v>51</v>
      </c>
    </row>
    <row r="12" spans="3:12" ht="17.25" x14ac:dyDescent="0.3">
      <c r="C12" s="14"/>
      <c r="D12" s="159" t="s">
        <v>34</v>
      </c>
      <c r="E12" s="159" t="s">
        <v>35</v>
      </c>
      <c r="F12" s="161" t="s">
        <v>36</v>
      </c>
      <c r="G12" s="9" t="s">
        <v>25</v>
      </c>
      <c r="H12" s="163">
        <v>100</v>
      </c>
      <c r="I12" s="39" t="s">
        <v>26</v>
      </c>
      <c r="J12" s="39" t="s">
        <v>27</v>
      </c>
      <c r="K12" s="164"/>
      <c r="L12" s="157"/>
    </row>
    <row r="13" spans="3:12" ht="18" thickBot="1" x14ac:dyDescent="0.35">
      <c r="C13" s="123" t="s">
        <v>54</v>
      </c>
      <c r="D13" s="160"/>
      <c r="E13" s="160"/>
      <c r="F13" s="162"/>
      <c r="G13" s="10" t="s">
        <v>29</v>
      </c>
      <c r="H13" s="164"/>
      <c r="I13" s="117" t="s">
        <v>29</v>
      </c>
      <c r="J13" s="117">
        <v>100</v>
      </c>
      <c r="K13" s="164"/>
      <c r="L13" s="158"/>
    </row>
    <row r="14" spans="3:12" ht="17.25" x14ac:dyDescent="0.3">
      <c r="C14" s="124">
        <v>1</v>
      </c>
      <c r="D14" s="125">
        <v>4220005</v>
      </c>
      <c r="E14" s="125" t="s">
        <v>37</v>
      </c>
      <c r="F14" s="126" t="s">
        <v>0</v>
      </c>
      <c r="G14" s="125">
        <v>27.1</v>
      </c>
      <c r="H14" s="127">
        <v>37.5</v>
      </c>
      <c r="I14" s="128">
        <f t="shared" ref="I14:I27" si="2">H14/2</f>
        <v>18.75</v>
      </c>
      <c r="J14" s="125">
        <f>G14+I14</f>
        <v>45.85</v>
      </c>
      <c r="K14" s="129">
        <v>0</v>
      </c>
      <c r="L14" s="130" t="s">
        <v>133</v>
      </c>
    </row>
    <row r="15" spans="3:12" ht="17.25" x14ac:dyDescent="0.3">
      <c r="C15" s="17">
        <v>2</v>
      </c>
      <c r="D15" s="1">
        <v>4220013</v>
      </c>
      <c r="E15" s="1" t="s">
        <v>38</v>
      </c>
      <c r="F15" s="18" t="s">
        <v>0</v>
      </c>
      <c r="G15" s="1">
        <v>26.35</v>
      </c>
      <c r="H15" s="68">
        <v>43.75</v>
      </c>
      <c r="I15" s="51">
        <f t="shared" si="2"/>
        <v>21.875</v>
      </c>
      <c r="J15" s="1">
        <f t="shared" ref="J15:J27" si="3">G15+I15</f>
        <v>48.225000000000001</v>
      </c>
      <c r="K15" s="65">
        <v>0</v>
      </c>
      <c r="L15" s="2" t="s">
        <v>133</v>
      </c>
    </row>
    <row r="16" spans="3:12" ht="17.25" x14ac:dyDescent="0.3">
      <c r="C16" s="17">
        <v>3</v>
      </c>
      <c r="D16" s="1">
        <v>4220019</v>
      </c>
      <c r="E16" s="1" t="s">
        <v>39</v>
      </c>
      <c r="F16" s="18" t="s">
        <v>0</v>
      </c>
      <c r="G16" s="1">
        <v>24.15</v>
      </c>
      <c r="H16" s="68">
        <v>47.5</v>
      </c>
      <c r="I16" s="51">
        <f t="shared" si="2"/>
        <v>23.75</v>
      </c>
      <c r="J16" s="1">
        <f t="shared" si="3"/>
        <v>47.9</v>
      </c>
      <c r="K16" s="65">
        <v>0</v>
      </c>
      <c r="L16" s="2" t="s">
        <v>133</v>
      </c>
    </row>
    <row r="17" spans="3:12" s="122" customFormat="1" ht="17.25" x14ac:dyDescent="0.3">
      <c r="C17" s="17">
        <v>4</v>
      </c>
      <c r="D17" s="1">
        <v>4220021</v>
      </c>
      <c r="E17" s="1" t="s">
        <v>40</v>
      </c>
      <c r="F17" s="18" t="s">
        <v>0</v>
      </c>
      <c r="G17" s="1">
        <v>24.45</v>
      </c>
      <c r="H17" s="68">
        <v>54.25</v>
      </c>
      <c r="I17" s="51">
        <f t="shared" si="2"/>
        <v>27.125</v>
      </c>
      <c r="J17" s="1">
        <f t="shared" si="3"/>
        <v>51.575000000000003</v>
      </c>
      <c r="K17" s="65">
        <v>50</v>
      </c>
      <c r="L17" s="2" t="s">
        <v>132</v>
      </c>
    </row>
    <row r="18" spans="3:12" ht="17.25" x14ac:dyDescent="0.3">
      <c r="C18" s="17">
        <v>5</v>
      </c>
      <c r="D18" s="1">
        <v>4220030</v>
      </c>
      <c r="E18" s="1" t="s">
        <v>41</v>
      </c>
      <c r="F18" s="18" t="s">
        <v>0</v>
      </c>
      <c r="G18" s="1">
        <v>31.7</v>
      </c>
      <c r="H18" s="68">
        <v>42</v>
      </c>
      <c r="I18" s="51">
        <f t="shared" si="2"/>
        <v>21</v>
      </c>
      <c r="J18" s="1">
        <f t="shared" si="3"/>
        <v>52.7</v>
      </c>
      <c r="K18" s="65">
        <v>50</v>
      </c>
      <c r="L18" s="2" t="s">
        <v>132</v>
      </c>
    </row>
    <row r="19" spans="3:12" ht="17.25" x14ac:dyDescent="0.3">
      <c r="C19" s="17">
        <v>6</v>
      </c>
      <c r="D19" s="1">
        <v>4220033</v>
      </c>
      <c r="E19" s="1" t="s">
        <v>42</v>
      </c>
      <c r="F19" s="18" t="s">
        <v>0</v>
      </c>
      <c r="G19" s="1">
        <v>26.6</v>
      </c>
      <c r="H19" s="68">
        <v>43.5</v>
      </c>
      <c r="I19" s="51">
        <f t="shared" si="2"/>
        <v>21.75</v>
      </c>
      <c r="J19" s="1">
        <f t="shared" si="3"/>
        <v>48.35</v>
      </c>
      <c r="K19" s="65">
        <v>0</v>
      </c>
      <c r="L19" s="2" t="s">
        <v>133</v>
      </c>
    </row>
    <row r="20" spans="3:12" ht="17.25" x14ac:dyDescent="0.3">
      <c r="C20" s="17">
        <v>7</v>
      </c>
      <c r="D20" s="1">
        <v>4220039</v>
      </c>
      <c r="E20" s="1" t="s">
        <v>43</v>
      </c>
      <c r="F20" s="18" t="s">
        <v>0</v>
      </c>
      <c r="G20" s="1">
        <v>24.75</v>
      </c>
      <c r="H20" s="68">
        <v>47.75</v>
      </c>
      <c r="I20" s="51">
        <f t="shared" si="2"/>
        <v>23.875</v>
      </c>
      <c r="J20" s="1">
        <f t="shared" si="3"/>
        <v>48.625</v>
      </c>
      <c r="K20" s="65">
        <v>0</v>
      </c>
      <c r="L20" s="2" t="s">
        <v>133</v>
      </c>
    </row>
    <row r="21" spans="3:12" ht="17.25" x14ac:dyDescent="0.3">
      <c r="C21" s="17">
        <v>8</v>
      </c>
      <c r="D21" s="1">
        <v>4220160</v>
      </c>
      <c r="E21" s="1" t="s">
        <v>44</v>
      </c>
      <c r="F21" s="18" t="s">
        <v>0</v>
      </c>
      <c r="G21" s="1">
        <v>27.2</v>
      </c>
      <c r="H21" s="68">
        <v>45.5</v>
      </c>
      <c r="I21" s="51">
        <f t="shared" si="2"/>
        <v>22.75</v>
      </c>
      <c r="J21" s="1">
        <f t="shared" si="3"/>
        <v>49.95</v>
      </c>
      <c r="K21" s="65">
        <v>0</v>
      </c>
      <c r="L21" s="2" t="s">
        <v>133</v>
      </c>
    </row>
    <row r="22" spans="3:12" ht="17.25" x14ac:dyDescent="0.3">
      <c r="C22" s="17">
        <v>9</v>
      </c>
      <c r="D22" s="1">
        <v>4220043</v>
      </c>
      <c r="E22" s="1" t="s">
        <v>45</v>
      </c>
      <c r="F22" s="18" t="s">
        <v>3</v>
      </c>
      <c r="G22" s="1">
        <v>22.72</v>
      </c>
      <c r="H22" s="68">
        <v>67.25</v>
      </c>
      <c r="I22" s="51">
        <f t="shared" si="2"/>
        <v>33.625</v>
      </c>
      <c r="J22" s="1">
        <f t="shared" si="3"/>
        <v>56.344999999999999</v>
      </c>
      <c r="K22" s="65">
        <v>50</v>
      </c>
      <c r="L22" s="2" t="s">
        <v>132</v>
      </c>
    </row>
    <row r="23" spans="3:12" ht="17.25" x14ac:dyDescent="0.3">
      <c r="C23" s="17">
        <v>10</v>
      </c>
      <c r="D23" s="1">
        <v>4220046</v>
      </c>
      <c r="E23" s="1" t="s">
        <v>46</v>
      </c>
      <c r="F23" s="18" t="s">
        <v>3</v>
      </c>
      <c r="G23" s="1">
        <v>24.53</v>
      </c>
      <c r="H23" s="68">
        <v>51</v>
      </c>
      <c r="I23" s="51">
        <f t="shared" si="2"/>
        <v>25.5</v>
      </c>
      <c r="J23" s="1">
        <f t="shared" si="3"/>
        <v>50.03</v>
      </c>
      <c r="K23" s="65">
        <v>50</v>
      </c>
      <c r="L23" s="2" t="s">
        <v>132</v>
      </c>
    </row>
    <row r="24" spans="3:12" ht="17.25" x14ac:dyDescent="0.3">
      <c r="C24" s="17">
        <v>11</v>
      </c>
      <c r="D24" s="1">
        <v>4220054</v>
      </c>
      <c r="E24" s="1" t="s">
        <v>47</v>
      </c>
      <c r="F24" s="18" t="s">
        <v>3</v>
      </c>
      <c r="G24" s="1">
        <v>27.78</v>
      </c>
      <c r="H24" s="68">
        <v>48.25</v>
      </c>
      <c r="I24" s="51">
        <f t="shared" si="2"/>
        <v>24.125</v>
      </c>
      <c r="J24" s="1">
        <f t="shared" si="3"/>
        <v>51.905000000000001</v>
      </c>
      <c r="K24" s="65">
        <v>50</v>
      </c>
      <c r="L24" s="2" t="s">
        <v>132</v>
      </c>
    </row>
    <row r="25" spans="3:12" ht="17.25" x14ac:dyDescent="0.3">
      <c r="C25" s="17">
        <v>12</v>
      </c>
      <c r="D25" s="1">
        <v>4220056</v>
      </c>
      <c r="E25" s="1" t="s">
        <v>48</v>
      </c>
      <c r="F25" s="18" t="s">
        <v>3</v>
      </c>
      <c r="G25" s="1">
        <v>20.94</v>
      </c>
      <c r="H25" s="68">
        <v>55.7</v>
      </c>
      <c r="I25" s="51">
        <f t="shared" si="2"/>
        <v>27.85</v>
      </c>
      <c r="J25" s="1">
        <f t="shared" si="3"/>
        <v>48.790000000000006</v>
      </c>
      <c r="K25" s="65">
        <v>0</v>
      </c>
      <c r="L25" s="2" t="s">
        <v>133</v>
      </c>
    </row>
    <row r="26" spans="3:12" ht="17.25" x14ac:dyDescent="0.3">
      <c r="C26" s="17">
        <v>13</v>
      </c>
      <c r="D26" s="1">
        <v>4220060</v>
      </c>
      <c r="E26" s="1" t="s">
        <v>49</v>
      </c>
      <c r="F26" s="18" t="s">
        <v>3</v>
      </c>
      <c r="G26" s="1">
        <v>25.63</v>
      </c>
      <c r="H26" s="68">
        <v>50</v>
      </c>
      <c r="I26" s="51">
        <f t="shared" si="2"/>
        <v>25</v>
      </c>
      <c r="J26" s="1">
        <f t="shared" si="3"/>
        <v>50.629999999999995</v>
      </c>
      <c r="K26" s="65">
        <v>50</v>
      </c>
      <c r="L26" s="2" t="s">
        <v>132</v>
      </c>
    </row>
    <row r="27" spans="3:12" ht="18" thickBot="1" x14ac:dyDescent="0.35">
      <c r="C27" s="109">
        <v>14</v>
      </c>
      <c r="D27" s="92">
        <v>4220073</v>
      </c>
      <c r="E27" s="92" t="s">
        <v>50</v>
      </c>
      <c r="F27" s="110" t="s">
        <v>3</v>
      </c>
      <c r="G27" s="92">
        <v>23.19</v>
      </c>
      <c r="H27" s="111">
        <v>52.75</v>
      </c>
      <c r="I27" s="112">
        <f t="shared" si="2"/>
        <v>26.375</v>
      </c>
      <c r="J27" s="92">
        <f t="shared" si="3"/>
        <v>49.564999999999998</v>
      </c>
      <c r="K27" s="65">
        <v>0</v>
      </c>
      <c r="L27" s="2" t="s">
        <v>133</v>
      </c>
    </row>
    <row r="29" spans="3:12" ht="15.75" thickBot="1" x14ac:dyDescent="0.3"/>
    <row r="30" spans="3:12" ht="16.5" thickBot="1" x14ac:dyDescent="0.3">
      <c r="C30" s="184" t="s">
        <v>33</v>
      </c>
      <c r="D30" s="187" t="s">
        <v>28</v>
      </c>
      <c r="E30" s="187"/>
      <c r="F30" s="187"/>
      <c r="G30" s="188" t="s">
        <v>65</v>
      </c>
      <c r="H30" s="189"/>
      <c r="I30" s="189"/>
      <c r="J30" s="190"/>
      <c r="K30" s="163" t="s">
        <v>131</v>
      </c>
      <c r="L30" s="191" t="s">
        <v>30</v>
      </c>
    </row>
    <row r="31" spans="3:12" ht="15.75" x14ac:dyDescent="0.25">
      <c r="C31" s="185"/>
      <c r="D31" s="168" t="s">
        <v>34</v>
      </c>
      <c r="E31" s="168" t="s">
        <v>35</v>
      </c>
      <c r="F31" s="170" t="s">
        <v>36</v>
      </c>
      <c r="G31" s="33" t="s">
        <v>25</v>
      </c>
      <c r="H31" s="69">
        <v>100</v>
      </c>
      <c r="I31" s="34" t="s">
        <v>26</v>
      </c>
      <c r="J31" s="35" t="s">
        <v>27</v>
      </c>
      <c r="K31" s="164"/>
      <c r="L31" s="192"/>
    </row>
    <row r="32" spans="3:12" ht="16.5" thickBot="1" x14ac:dyDescent="0.3">
      <c r="C32" s="186"/>
      <c r="D32" s="169"/>
      <c r="E32" s="169"/>
      <c r="F32" s="171"/>
      <c r="G32" s="36" t="s">
        <v>29</v>
      </c>
      <c r="H32" s="70"/>
      <c r="I32" s="37" t="s">
        <v>29</v>
      </c>
      <c r="J32" s="38">
        <v>100</v>
      </c>
      <c r="K32" s="172"/>
      <c r="L32" s="193"/>
    </row>
    <row r="33" spans="3:12" ht="17.25" x14ac:dyDescent="0.3">
      <c r="C33" s="17">
        <v>1</v>
      </c>
      <c r="D33" s="1">
        <v>4210105</v>
      </c>
      <c r="E33" s="1" t="s">
        <v>21</v>
      </c>
      <c r="F33" s="18" t="s">
        <v>0</v>
      </c>
      <c r="G33" s="14">
        <v>33.5</v>
      </c>
      <c r="H33" s="68">
        <v>26</v>
      </c>
      <c r="I33" s="1">
        <f>H33/2</f>
        <v>13</v>
      </c>
      <c r="J33" s="1">
        <f>G33+I33</f>
        <v>46.5</v>
      </c>
      <c r="K33" s="65">
        <v>0</v>
      </c>
      <c r="L33" s="2" t="s">
        <v>136</v>
      </c>
    </row>
    <row r="34" spans="3:12" ht="17.25" x14ac:dyDescent="0.3">
      <c r="C34" s="17">
        <v>2</v>
      </c>
      <c r="D34" s="1">
        <v>4210145</v>
      </c>
      <c r="E34" s="1" t="s">
        <v>60</v>
      </c>
      <c r="F34" s="18" t="s">
        <v>3</v>
      </c>
      <c r="G34" s="14">
        <v>39.6</v>
      </c>
      <c r="H34" s="68">
        <v>71</v>
      </c>
      <c r="I34" s="1">
        <f t="shared" ref="I34:I36" si="4">H34/2</f>
        <v>35.5</v>
      </c>
      <c r="J34" s="1">
        <f t="shared" ref="J34:J36" si="5">G34+I34</f>
        <v>75.099999999999994</v>
      </c>
      <c r="K34" s="65">
        <f>J34</f>
        <v>75.099999999999994</v>
      </c>
      <c r="L34" s="2" t="s">
        <v>132</v>
      </c>
    </row>
    <row r="35" spans="3:12" ht="17.25" x14ac:dyDescent="0.3">
      <c r="C35" s="17">
        <v>3</v>
      </c>
      <c r="D35" s="1">
        <v>4210175</v>
      </c>
      <c r="E35" s="1" t="s">
        <v>62</v>
      </c>
      <c r="F35" s="18" t="s">
        <v>9</v>
      </c>
      <c r="G35" s="14">
        <v>38.700000000000003</v>
      </c>
      <c r="H35" s="68">
        <v>40</v>
      </c>
      <c r="I35" s="1">
        <f t="shared" si="4"/>
        <v>20</v>
      </c>
      <c r="J35" s="1">
        <f t="shared" si="5"/>
        <v>58.7</v>
      </c>
      <c r="K35" s="65">
        <v>50</v>
      </c>
      <c r="L35" s="2" t="s">
        <v>132</v>
      </c>
    </row>
    <row r="36" spans="3:12" ht="17.25" x14ac:dyDescent="0.3">
      <c r="C36" s="17">
        <v>4</v>
      </c>
      <c r="D36" s="1">
        <v>4210190</v>
      </c>
      <c r="E36" s="1" t="s">
        <v>63</v>
      </c>
      <c r="F36" s="18" t="s">
        <v>9</v>
      </c>
      <c r="G36" s="14">
        <v>41.1</v>
      </c>
      <c r="H36" s="68">
        <v>67</v>
      </c>
      <c r="I36" s="1">
        <f t="shared" si="4"/>
        <v>33.5</v>
      </c>
      <c r="J36" s="1">
        <f t="shared" si="5"/>
        <v>74.599999999999994</v>
      </c>
      <c r="K36" s="65">
        <v>50</v>
      </c>
      <c r="L36" s="2" t="s">
        <v>132</v>
      </c>
    </row>
    <row r="38" spans="3:12" ht="15.75" thickBot="1" x14ac:dyDescent="0.3"/>
    <row r="39" spans="3:12" ht="16.5" thickBot="1" x14ac:dyDescent="0.3">
      <c r="C39" s="184" t="s">
        <v>33</v>
      </c>
      <c r="D39" s="187" t="s">
        <v>28</v>
      </c>
      <c r="E39" s="187"/>
      <c r="F39" s="187"/>
      <c r="G39" s="199" t="s">
        <v>64</v>
      </c>
      <c r="H39" s="200"/>
      <c r="I39" s="200"/>
      <c r="J39" s="201"/>
      <c r="K39" s="163" t="s">
        <v>131</v>
      </c>
      <c r="L39" s="194" t="s">
        <v>30</v>
      </c>
    </row>
    <row r="40" spans="3:12" ht="15.75" x14ac:dyDescent="0.25">
      <c r="C40" s="185"/>
      <c r="D40" s="168" t="s">
        <v>34</v>
      </c>
      <c r="E40" s="168" t="s">
        <v>35</v>
      </c>
      <c r="F40" s="170" t="s">
        <v>36</v>
      </c>
      <c r="G40" s="21" t="s">
        <v>25</v>
      </c>
      <c r="H40" s="197">
        <v>100</v>
      </c>
      <c r="I40" s="21" t="s">
        <v>26</v>
      </c>
      <c r="J40" s="22" t="s">
        <v>27</v>
      </c>
      <c r="K40" s="164"/>
      <c r="L40" s="195"/>
    </row>
    <row r="41" spans="3:12" ht="16.5" thickBot="1" x14ac:dyDescent="0.3">
      <c r="C41" s="186"/>
      <c r="D41" s="169"/>
      <c r="E41" s="169"/>
      <c r="F41" s="171"/>
      <c r="G41" s="27" t="s">
        <v>31</v>
      </c>
      <c r="H41" s="198"/>
      <c r="I41" s="27" t="s">
        <v>32</v>
      </c>
      <c r="J41" s="28">
        <v>100</v>
      </c>
      <c r="K41" s="172"/>
      <c r="L41" s="196"/>
    </row>
    <row r="42" spans="3:12" ht="17.25" x14ac:dyDescent="0.3">
      <c r="C42" s="17">
        <v>1</v>
      </c>
      <c r="D42" s="1">
        <v>4210107</v>
      </c>
      <c r="E42" s="1" t="s">
        <v>56</v>
      </c>
      <c r="F42" s="18" t="s">
        <v>0</v>
      </c>
      <c r="G42" s="1">
        <v>36.4</v>
      </c>
      <c r="H42" s="51">
        <v>57</v>
      </c>
      <c r="I42" s="1">
        <f t="shared" ref="I42:I46" si="6">H42/100*40</f>
        <v>22.799999999999997</v>
      </c>
      <c r="J42" s="1">
        <f t="shared" ref="J42:J46" si="7">G42+I42</f>
        <v>59.199999999999996</v>
      </c>
      <c r="K42" s="65">
        <v>50</v>
      </c>
      <c r="L42" s="5" t="s">
        <v>132</v>
      </c>
    </row>
    <row r="43" spans="3:12" ht="17.25" x14ac:dyDescent="0.3">
      <c r="C43" s="17">
        <v>2</v>
      </c>
      <c r="D43" s="1">
        <v>4210116</v>
      </c>
      <c r="E43" s="1" t="s">
        <v>57</v>
      </c>
      <c r="F43" s="18" t="s">
        <v>0</v>
      </c>
      <c r="G43" s="1">
        <v>28.45</v>
      </c>
      <c r="H43" s="51">
        <v>47</v>
      </c>
      <c r="I43" s="1">
        <f t="shared" si="6"/>
        <v>18.799999999999997</v>
      </c>
      <c r="J43" s="1">
        <f t="shared" si="7"/>
        <v>47.25</v>
      </c>
      <c r="K43" s="65">
        <v>0</v>
      </c>
      <c r="L43" s="5" t="s">
        <v>134</v>
      </c>
    </row>
    <row r="44" spans="3:12" ht="17.25" x14ac:dyDescent="0.3">
      <c r="C44" s="17">
        <v>3</v>
      </c>
      <c r="D44" s="1">
        <v>4210143</v>
      </c>
      <c r="E44" s="1" t="s">
        <v>59</v>
      </c>
      <c r="F44" s="18" t="s">
        <v>3</v>
      </c>
      <c r="G44" s="1">
        <v>41.5</v>
      </c>
      <c r="H44" s="51">
        <v>53</v>
      </c>
      <c r="I44" s="1">
        <f t="shared" si="6"/>
        <v>21.200000000000003</v>
      </c>
      <c r="J44" s="1">
        <f t="shared" si="7"/>
        <v>62.7</v>
      </c>
      <c r="K44" s="65">
        <v>50</v>
      </c>
      <c r="L44" s="5" t="s">
        <v>132</v>
      </c>
    </row>
    <row r="45" spans="3:12" ht="17.25" x14ac:dyDescent="0.3">
      <c r="C45" s="17">
        <v>4</v>
      </c>
      <c r="D45" s="1">
        <v>4210145</v>
      </c>
      <c r="E45" s="1" t="s">
        <v>60</v>
      </c>
      <c r="F45" s="18" t="s">
        <v>3</v>
      </c>
      <c r="G45" s="1">
        <v>38.1</v>
      </c>
      <c r="H45" s="51">
        <v>55.5</v>
      </c>
      <c r="I45" s="1">
        <f t="shared" si="6"/>
        <v>22.200000000000003</v>
      </c>
      <c r="J45" s="1">
        <f t="shared" si="7"/>
        <v>60.300000000000004</v>
      </c>
      <c r="K45" s="65">
        <v>50</v>
      </c>
      <c r="L45" s="5" t="s">
        <v>132</v>
      </c>
    </row>
    <row r="46" spans="3:12" ht="17.25" x14ac:dyDescent="0.3">
      <c r="C46" s="17">
        <v>5</v>
      </c>
      <c r="D46" s="1">
        <v>4210171</v>
      </c>
      <c r="E46" s="1" t="s">
        <v>61</v>
      </c>
      <c r="F46" s="18" t="s">
        <v>9</v>
      </c>
      <c r="G46" s="1">
        <v>33.9</v>
      </c>
      <c r="H46" s="51">
        <v>58.5</v>
      </c>
      <c r="I46" s="1">
        <f t="shared" si="6"/>
        <v>23.4</v>
      </c>
      <c r="J46" s="1">
        <f t="shared" si="7"/>
        <v>57.3</v>
      </c>
      <c r="K46" s="65">
        <v>50</v>
      </c>
      <c r="L46" s="5" t="s">
        <v>132</v>
      </c>
    </row>
    <row r="48" spans="3:12" ht="15.75" thickBot="1" x14ac:dyDescent="0.3"/>
    <row r="49" spans="3:12" ht="16.5" thickBot="1" x14ac:dyDescent="0.3">
      <c r="C49" s="184" t="s">
        <v>33</v>
      </c>
      <c r="D49" s="187" t="s">
        <v>28</v>
      </c>
      <c r="E49" s="187"/>
      <c r="F49" s="187"/>
      <c r="G49" s="202" t="s">
        <v>66</v>
      </c>
      <c r="H49" s="203"/>
      <c r="I49" s="203"/>
      <c r="J49" s="204"/>
      <c r="K49" s="163" t="s">
        <v>131</v>
      </c>
      <c r="L49" s="173" t="s">
        <v>30</v>
      </c>
    </row>
    <row r="50" spans="3:12" ht="15.75" x14ac:dyDescent="0.25">
      <c r="C50" s="185"/>
      <c r="D50" s="168" t="s">
        <v>34</v>
      </c>
      <c r="E50" s="168" t="s">
        <v>35</v>
      </c>
      <c r="F50" s="170" t="s">
        <v>36</v>
      </c>
      <c r="G50" s="23" t="s">
        <v>25</v>
      </c>
      <c r="H50" s="71"/>
      <c r="I50" s="24" t="s">
        <v>26</v>
      </c>
      <c r="J50" s="25" t="s">
        <v>27</v>
      </c>
      <c r="K50" s="164"/>
      <c r="L50" s="174"/>
    </row>
    <row r="51" spans="3:12" ht="16.5" thickBot="1" x14ac:dyDescent="0.3">
      <c r="C51" s="186"/>
      <c r="D51" s="169"/>
      <c r="E51" s="169"/>
      <c r="F51" s="171"/>
      <c r="G51" s="29" t="s">
        <v>29</v>
      </c>
      <c r="H51" s="72"/>
      <c r="I51" s="30" t="s">
        <v>29</v>
      </c>
      <c r="J51" s="31">
        <v>100</v>
      </c>
      <c r="K51" s="172"/>
      <c r="L51" s="175"/>
    </row>
    <row r="52" spans="3:12" ht="17.25" x14ac:dyDescent="0.3">
      <c r="C52" s="17">
        <v>1</v>
      </c>
      <c r="D52" s="1">
        <v>4200137</v>
      </c>
      <c r="E52" s="1" t="s">
        <v>55</v>
      </c>
      <c r="F52" s="18" t="s">
        <v>0</v>
      </c>
      <c r="G52" s="1">
        <v>28</v>
      </c>
      <c r="H52" s="51">
        <v>40.5</v>
      </c>
      <c r="I52" s="3">
        <f t="shared" ref="I52:I54" si="8">H52/2</f>
        <v>20.25</v>
      </c>
      <c r="J52" s="1">
        <f>I52+G52</f>
        <v>48.25</v>
      </c>
      <c r="K52" s="65">
        <v>0</v>
      </c>
      <c r="L52" s="2" t="s">
        <v>134</v>
      </c>
    </row>
    <row r="53" spans="3:12" ht="17.25" x14ac:dyDescent="0.3">
      <c r="C53" s="17">
        <v>2</v>
      </c>
      <c r="D53" s="1">
        <v>4210116</v>
      </c>
      <c r="E53" s="1" t="s">
        <v>57</v>
      </c>
      <c r="F53" s="18" t="s">
        <v>0</v>
      </c>
      <c r="G53" s="1">
        <v>25.56</v>
      </c>
      <c r="H53" s="51">
        <v>43.5</v>
      </c>
      <c r="I53" s="3">
        <f t="shared" si="8"/>
        <v>21.75</v>
      </c>
      <c r="J53" s="1">
        <f t="shared" ref="J53:J54" si="9">I53+G53</f>
        <v>47.31</v>
      </c>
      <c r="K53" s="65">
        <v>0</v>
      </c>
      <c r="L53" s="2" t="s">
        <v>134</v>
      </c>
    </row>
    <row r="54" spans="3:12" ht="17.25" x14ac:dyDescent="0.3">
      <c r="C54" s="17">
        <v>3</v>
      </c>
      <c r="D54" s="1">
        <v>4210145</v>
      </c>
      <c r="E54" s="1" t="s">
        <v>60</v>
      </c>
      <c r="F54" s="18" t="s">
        <v>3</v>
      </c>
      <c r="G54" s="1">
        <v>35.25</v>
      </c>
      <c r="H54" s="51">
        <v>77</v>
      </c>
      <c r="I54" s="3">
        <f t="shared" si="8"/>
        <v>38.5</v>
      </c>
      <c r="J54" s="1">
        <f t="shared" si="9"/>
        <v>73.75</v>
      </c>
      <c r="K54" s="65">
        <f>J54</f>
        <v>73.75</v>
      </c>
      <c r="L54" s="2" t="s">
        <v>132</v>
      </c>
    </row>
    <row r="56" spans="3:12" ht="15.75" thickBot="1" x14ac:dyDescent="0.3"/>
    <row r="57" spans="3:12" ht="16.5" thickBot="1" x14ac:dyDescent="0.3">
      <c r="C57" s="184" t="s">
        <v>33</v>
      </c>
      <c r="D57" s="187" t="s">
        <v>28</v>
      </c>
      <c r="E57" s="187"/>
      <c r="F57" s="187"/>
      <c r="G57" s="212" t="s">
        <v>67</v>
      </c>
      <c r="H57" s="213"/>
      <c r="I57" s="213"/>
      <c r="J57" s="214"/>
      <c r="K57" s="163" t="s">
        <v>131</v>
      </c>
      <c r="L57" s="165" t="s">
        <v>30</v>
      </c>
    </row>
    <row r="58" spans="3:12" ht="15.75" x14ac:dyDescent="0.25">
      <c r="C58" s="185"/>
      <c r="D58" s="168" t="s">
        <v>34</v>
      </c>
      <c r="E58" s="168" t="s">
        <v>35</v>
      </c>
      <c r="F58" s="170" t="s">
        <v>36</v>
      </c>
      <c r="G58" s="26" t="s">
        <v>25</v>
      </c>
      <c r="H58" s="73"/>
      <c r="I58" s="26" t="s">
        <v>26</v>
      </c>
      <c r="J58" s="26" t="s">
        <v>27</v>
      </c>
      <c r="K58" s="164"/>
      <c r="L58" s="166"/>
    </row>
    <row r="59" spans="3:12" ht="16.5" thickBot="1" x14ac:dyDescent="0.3">
      <c r="C59" s="186"/>
      <c r="D59" s="169"/>
      <c r="E59" s="169"/>
      <c r="F59" s="171"/>
      <c r="G59" s="32" t="s">
        <v>29</v>
      </c>
      <c r="H59" s="74"/>
      <c r="I59" s="32" t="s">
        <v>29</v>
      </c>
      <c r="J59" s="32">
        <v>100</v>
      </c>
      <c r="K59" s="172"/>
      <c r="L59" s="167"/>
    </row>
    <row r="60" spans="3:12" ht="17.25" x14ac:dyDescent="0.3">
      <c r="C60" s="17">
        <v>1</v>
      </c>
      <c r="D60" s="1">
        <v>4210145</v>
      </c>
      <c r="E60" s="1" t="s">
        <v>60</v>
      </c>
      <c r="F60" s="18" t="s">
        <v>3</v>
      </c>
      <c r="G60" s="1">
        <v>36.700000000000003</v>
      </c>
      <c r="H60" s="51">
        <v>67</v>
      </c>
      <c r="I60" s="1">
        <f>H60/2</f>
        <v>33.5</v>
      </c>
      <c r="J60" s="1">
        <f>I60+G60</f>
        <v>70.2</v>
      </c>
      <c r="K60" s="65">
        <v>70.2</v>
      </c>
      <c r="L60" s="2" t="str">
        <f t="shared" ref="L60" si="10">IF(AND(G60&lt;20,I60&lt;20),"RM",IF(AND(G60&gt;=20,I60&gt;=20,J60&gt;=50),"Pass","RA"))</f>
        <v>Pass</v>
      </c>
    </row>
    <row r="61" spans="3:12" ht="15.75" thickBot="1" x14ac:dyDescent="0.3"/>
    <row r="62" spans="3:12" ht="16.5" thickBot="1" x14ac:dyDescent="0.3">
      <c r="C62" s="251" t="s">
        <v>33</v>
      </c>
      <c r="D62" s="252" t="s">
        <v>28</v>
      </c>
      <c r="E62" s="253"/>
      <c r="F62" s="254"/>
      <c r="G62" s="208" t="s">
        <v>22</v>
      </c>
      <c r="H62" s="209"/>
      <c r="I62" s="209"/>
      <c r="J62" s="210"/>
      <c r="K62" s="163" t="s">
        <v>131</v>
      </c>
      <c r="L62" s="150" t="s">
        <v>30</v>
      </c>
    </row>
    <row r="63" spans="3:12" ht="15.75" x14ac:dyDescent="0.25">
      <c r="C63" s="255"/>
      <c r="D63" s="256" t="s">
        <v>34</v>
      </c>
      <c r="E63" s="257" t="s">
        <v>35</v>
      </c>
      <c r="F63" s="258" t="s">
        <v>36</v>
      </c>
      <c r="G63" s="11" t="s">
        <v>25</v>
      </c>
      <c r="H63" s="66"/>
      <c r="I63" s="39" t="s">
        <v>26</v>
      </c>
      <c r="J63" s="39" t="s">
        <v>27</v>
      </c>
      <c r="K63" s="164"/>
      <c r="L63" s="151"/>
    </row>
    <row r="64" spans="3:12" ht="16.5" thickBot="1" x14ac:dyDescent="0.3">
      <c r="C64" s="259"/>
      <c r="D64" s="260"/>
      <c r="E64" s="261"/>
      <c r="F64" s="261"/>
      <c r="G64" s="12" t="s">
        <v>29</v>
      </c>
      <c r="H64" s="67">
        <v>100</v>
      </c>
      <c r="I64" s="40" t="s">
        <v>29</v>
      </c>
      <c r="J64" s="40">
        <v>100</v>
      </c>
      <c r="K64" s="172"/>
      <c r="L64" s="152"/>
    </row>
    <row r="65" spans="3:12" ht="17.25" x14ac:dyDescent="0.3">
      <c r="C65" s="7">
        <v>1</v>
      </c>
      <c r="D65" s="3">
        <v>4200190</v>
      </c>
      <c r="E65" s="3" t="s">
        <v>10</v>
      </c>
      <c r="F65" s="4" t="s">
        <v>9</v>
      </c>
      <c r="G65" s="8">
        <v>39.25</v>
      </c>
      <c r="H65" s="75">
        <v>48</v>
      </c>
      <c r="I65" s="3">
        <f t="shared" ref="I65:I68" si="11">H65/2</f>
        <v>24</v>
      </c>
      <c r="J65" s="3">
        <f t="shared" ref="J65:J68" si="12">G65+I65</f>
        <v>63.25</v>
      </c>
      <c r="K65" s="64">
        <v>50</v>
      </c>
      <c r="L65" s="2" t="s">
        <v>132</v>
      </c>
    </row>
    <row r="66" spans="3:12" ht="17.25" x14ac:dyDescent="0.3">
      <c r="C66" s="7">
        <v>2</v>
      </c>
      <c r="D66" s="3">
        <v>4200202</v>
      </c>
      <c r="E66" s="3" t="s">
        <v>13</v>
      </c>
      <c r="F66" s="4" t="s">
        <v>9</v>
      </c>
      <c r="G66" s="8">
        <v>36.25</v>
      </c>
      <c r="H66" s="75">
        <v>42</v>
      </c>
      <c r="I66" s="3">
        <f t="shared" si="11"/>
        <v>21</v>
      </c>
      <c r="J66" s="3">
        <f t="shared" si="12"/>
        <v>57.25</v>
      </c>
      <c r="K66" s="20">
        <v>50</v>
      </c>
      <c r="L66" s="2" t="s">
        <v>132</v>
      </c>
    </row>
    <row r="67" spans="3:12" ht="17.25" x14ac:dyDescent="0.3">
      <c r="C67" s="7">
        <v>3</v>
      </c>
      <c r="D67" s="3">
        <v>4200224</v>
      </c>
      <c r="E67" s="3" t="s">
        <v>19</v>
      </c>
      <c r="F67" s="4" t="s">
        <v>18</v>
      </c>
      <c r="G67" s="8">
        <v>35</v>
      </c>
      <c r="H67" s="75">
        <v>30</v>
      </c>
      <c r="I67" s="3">
        <f t="shared" si="11"/>
        <v>15</v>
      </c>
      <c r="J67" s="3">
        <f t="shared" si="12"/>
        <v>50</v>
      </c>
      <c r="K67" s="20">
        <v>0</v>
      </c>
      <c r="L67" s="2" t="s">
        <v>133</v>
      </c>
    </row>
    <row r="68" spans="3:12" ht="17.25" x14ac:dyDescent="0.3">
      <c r="C68" s="7">
        <v>4</v>
      </c>
      <c r="D68" s="3">
        <v>4200235</v>
      </c>
      <c r="E68" s="3" t="s">
        <v>20</v>
      </c>
      <c r="F68" s="4" t="s">
        <v>18</v>
      </c>
      <c r="G68" s="8">
        <v>37</v>
      </c>
      <c r="H68" s="75">
        <v>41</v>
      </c>
      <c r="I68" s="3">
        <f t="shared" si="11"/>
        <v>20.5</v>
      </c>
      <c r="J68" s="3">
        <f t="shared" si="12"/>
        <v>57.5</v>
      </c>
      <c r="K68" s="20">
        <v>50</v>
      </c>
      <c r="L68" s="2" t="s">
        <v>132</v>
      </c>
    </row>
    <row r="69" spans="3:12" ht="15.75" thickBot="1" x14ac:dyDescent="0.3"/>
    <row r="70" spans="3:12" ht="16.5" thickBot="1" x14ac:dyDescent="0.3">
      <c r="C70" s="140" t="s">
        <v>33</v>
      </c>
      <c r="D70" s="142" t="s">
        <v>28</v>
      </c>
      <c r="E70" s="143"/>
      <c r="F70" s="144"/>
      <c r="G70" s="208" t="s">
        <v>23</v>
      </c>
      <c r="H70" s="209"/>
      <c r="I70" s="209"/>
      <c r="J70" s="210"/>
      <c r="K70" s="163" t="s">
        <v>131</v>
      </c>
      <c r="L70" s="150" t="s">
        <v>30</v>
      </c>
    </row>
    <row r="71" spans="3:12" ht="15.75" x14ac:dyDescent="0.25">
      <c r="C71" s="141"/>
      <c r="D71" s="145" t="s">
        <v>34</v>
      </c>
      <c r="E71" s="147" t="s">
        <v>35</v>
      </c>
      <c r="F71" s="149" t="s">
        <v>36</v>
      </c>
      <c r="G71" s="9" t="s">
        <v>25</v>
      </c>
      <c r="H71" s="66"/>
      <c r="I71" s="39" t="s">
        <v>26</v>
      </c>
      <c r="J71" s="39" t="s">
        <v>27</v>
      </c>
      <c r="K71" s="164"/>
      <c r="L71" s="151"/>
    </row>
    <row r="72" spans="3:12" ht="16.5" thickBot="1" x14ac:dyDescent="0.3">
      <c r="C72" s="205"/>
      <c r="D72" s="206"/>
      <c r="E72" s="207"/>
      <c r="F72" s="207"/>
      <c r="G72" s="10" t="s">
        <v>29</v>
      </c>
      <c r="H72" s="76">
        <v>100</v>
      </c>
      <c r="I72" s="6" t="s">
        <v>29</v>
      </c>
      <c r="J72" s="6">
        <v>100</v>
      </c>
      <c r="K72" s="172"/>
      <c r="L72" s="152"/>
    </row>
    <row r="73" spans="3:12" ht="17.25" x14ac:dyDescent="0.3">
      <c r="C73" s="7">
        <v>1</v>
      </c>
      <c r="D73" s="3">
        <v>4200154</v>
      </c>
      <c r="E73" s="3" t="s">
        <v>2</v>
      </c>
      <c r="F73" s="4" t="s">
        <v>3</v>
      </c>
      <c r="G73" s="3">
        <v>42.53</v>
      </c>
      <c r="H73" s="49">
        <v>18.5</v>
      </c>
      <c r="I73" s="3">
        <f>H73/2</f>
        <v>9.25</v>
      </c>
      <c r="J73" s="3">
        <f>G73+I73</f>
        <v>51.78</v>
      </c>
      <c r="K73" s="20">
        <v>0</v>
      </c>
      <c r="L73" s="2" t="s">
        <v>133</v>
      </c>
    </row>
    <row r="74" spans="3:12" ht="17.25" x14ac:dyDescent="0.3">
      <c r="C74" s="7">
        <v>2</v>
      </c>
      <c r="D74" s="3">
        <v>4182548</v>
      </c>
      <c r="E74" s="3" t="s">
        <v>17</v>
      </c>
      <c r="F74" s="4" t="s">
        <v>18</v>
      </c>
      <c r="G74" s="3">
        <v>34</v>
      </c>
      <c r="H74" s="49">
        <v>40</v>
      </c>
      <c r="I74" s="3">
        <f t="shared" ref="I74:I75" si="13">H74/2</f>
        <v>20</v>
      </c>
      <c r="J74" s="3">
        <f t="shared" ref="J74:J75" si="14">G74+I74</f>
        <v>54</v>
      </c>
      <c r="K74" s="20">
        <v>50</v>
      </c>
      <c r="L74" s="2" t="s">
        <v>132</v>
      </c>
    </row>
    <row r="75" spans="3:12" ht="17.25" x14ac:dyDescent="0.3">
      <c r="C75" s="7">
        <v>3</v>
      </c>
      <c r="D75" s="3">
        <v>4200235</v>
      </c>
      <c r="E75" s="3" t="s">
        <v>20</v>
      </c>
      <c r="F75" s="4" t="s">
        <v>18</v>
      </c>
      <c r="G75" s="3">
        <v>35.25</v>
      </c>
      <c r="H75" s="49">
        <v>41</v>
      </c>
      <c r="I75" s="3">
        <f t="shared" si="13"/>
        <v>20.5</v>
      </c>
      <c r="J75" s="3">
        <f t="shared" si="14"/>
        <v>55.75</v>
      </c>
      <c r="K75" s="20">
        <v>50</v>
      </c>
      <c r="L75" s="2" t="s">
        <v>132</v>
      </c>
    </row>
    <row r="76" spans="3:12" ht="15.75" thickBot="1" x14ac:dyDescent="0.3"/>
    <row r="77" spans="3:12" ht="16.5" thickBot="1" x14ac:dyDescent="0.3">
      <c r="C77" s="140" t="s">
        <v>33</v>
      </c>
      <c r="D77" s="142" t="s">
        <v>28</v>
      </c>
      <c r="E77" s="143"/>
      <c r="F77" s="144"/>
      <c r="G77" s="208" t="s">
        <v>24</v>
      </c>
      <c r="H77" s="209"/>
      <c r="I77" s="209"/>
      <c r="J77" s="210"/>
      <c r="K77" s="182" t="s">
        <v>131</v>
      </c>
      <c r="L77" s="150" t="s">
        <v>30</v>
      </c>
    </row>
    <row r="78" spans="3:12" ht="15.75" x14ac:dyDescent="0.25">
      <c r="C78" s="141"/>
      <c r="D78" s="145" t="s">
        <v>34</v>
      </c>
      <c r="E78" s="147" t="s">
        <v>35</v>
      </c>
      <c r="F78" s="149" t="s">
        <v>36</v>
      </c>
      <c r="G78" s="90" t="s">
        <v>25</v>
      </c>
      <c r="H78" s="163">
        <v>100</v>
      </c>
      <c r="I78" s="88" t="s">
        <v>26</v>
      </c>
      <c r="J78" s="88" t="s">
        <v>27</v>
      </c>
      <c r="K78" s="164"/>
      <c r="L78" s="151"/>
    </row>
    <row r="79" spans="3:12" ht="16.5" thickBot="1" x14ac:dyDescent="0.3">
      <c r="C79" s="205"/>
      <c r="D79" s="206"/>
      <c r="E79" s="207"/>
      <c r="F79" s="207"/>
      <c r="G79" s="91" t="s">
        <v>31</v>
      </c>
      <c r="H79" s="183"/>
      <c r="I79" s="89" t="s">
        <v>32</v>
      </c>
      <c r="J79" s="89">
        <v>100</v>
      </c>
      <c r="K79" s="172"/>
      <c r="L79" s="152"/>
    </row>
    <row r="80" spans="3:12" ht="17.25" x14ac:dyDescent="0.3">
      <c r="C80" s="7">
        <v>1</v>
      </c>
      <c r="D80" s="3">
        <v>4200131</v>
      </c>
      <c r="E80" s="3" t="s">
        <v>1</v>
      </c>
      <c r="F80" s="4" t="s">
        <v>0</v>
      </c>
      <c r="G80" s="8">
        <v>45.92</v>
      </c>
      <c r="H80" s="75">
        <v>47</v>
      </c>
      <c r="I80" s="3">
        <f>H80/100*40</f>
        <v>18.799999999999997</v>
      </c>
      <c r="J80" s="3">
        <f>G80+I80</f>
        <v>64.72</v>
      </c>
      <c r="K80" s="20">
        <v>50</v>
      </c>
      <c r="L80" s="5" t="s">
        <v>132</v>
      </c>
    </row>
    <row r="81" spans="3:14" ht="17.25" x14ac:dyDescent="0.3">
      <c r="C81" s="7">
        <v>2</v>
      </c>
      <c r="D81" s="3">
        <v>4200154</v>
      </c>
      <c r="E81" s="3" t="s">
        <v>2</v>
      </c>
      <c r="F81" s="4" t="s">
        <v>3</v>
      </c>
      <c r="G81" s="8">
        <v>39.1</v>
      </c>
      <c r="H81" s="75">
        <v>40.5</v>
      </c>
      <c r="I81" s="3">
        <f t="shared" ref="I81:I91" si="15">H81/100*40</f>
        <v>16.200000000000003</v>
      </c>
      <c r="J81" s="3">
        <f t="shared" ref="J81:J91" si="16">G81+I81</f>
        <v>55.300000000000004</v>
      </c>
      <c r="K81" s="20">
        <v>50</v>
      </c>
      <c r="L81" s="5" t="s">
        <v>132</v>
      </c>
    </row>
    <row r="82" spans="3:14" ht="17.25" x14ac:dyDescent="0.3">
      <c r="C82" s="7">
        <v>3</v>
      </c>
      <c r="D82" s="3">
        <v>4200166</v>
      </c>
      <c r="E82" s="3" t="s">
        <v>4</v>
      </c>
      <c r="F82" s="4" t="s">
        <v>3</v>
      </c>
      <c r="G82" s="8">
        <v>49.32</v>
      </c>
      <c r="H82" s="75">
        <v>54</v>
      </c>
      <c r="I82" s="3">
        <f t="shared" si="15"/>
        <v>21.6</v>
      </c>
      <c r="J82" s="3">
        <f t="shared" si="16"/>
        <v>70.92</v>
      </c>
      <c r="K82" s="20">
        <v>50</v>
      </c>
      <c r="L82" s="5" t="s">
        <v>132</v>
      </c>
    </row>
    <row r="83" spans="3:14" ht="17.25" x14ac:dyDescent="0.3">
      <c r="C83" s="7">
        <v>4</v>
      </c>
      <c r="D83" s="3">
        <v>4200181</v>
      </c>
      <c r="E83" s="3" t="s">
        <v>6</v>
      </c>
      <c r="F83" s="4" t="s">
        <v>3</v>
      </c>
      <c r="G83" s="8">
        <v>37.75</v>
      </c>
      <c r="H83" s="75">
        <v>56</v>
      </c>
      <c r="I83" s="3">
        <f t="shared" si="15"/>
        <v>22.400000000000002</v>
      </c>
      <c r="J83" s="3">
        <f t="shared" si="16"/>
        <v>60.150000000000006</v>
      </c>
      <c r="K83" s="20">
        <v>50</v>
      </c>
      <c r="L83" s="5" t="s">
        <v>132</v>
      </c>
    </row>
    <row r="84" spans="3:14" ht="17.25" x14ac:dyDescent="0.3">
      <c r="C84" s="7">
        <v>5</v>
      </c>
      <c r="D84" s="3">
        <v>4200188</v>
      </c>
      <c r="E84" s="3" t="s">
        <v>8</v>
      </c>
      <c r="F84" s="4" t="s">
        <v>3</v>
      </c>
      <c r="G84" s="8">
        <v>44.76</v>
      </c>
      <c r="H84" s="75">
        <v>52</v>
      </c>
      <c r="I84" s="3">
        <f t="shared" si="15"/>
        <v>20.8</v>
      </c>
      <c r="J84" s="3">
        <f t="shared" si="16"/>
        <v>65.56</v>
      </c>
      <c r="K84" s="20">
        <v>50</v>
      </c>
      <c r="L84" s="5" t="s">
        <v>132</v>
      </c>
    </row>
    <row r="85" spans="3:14" ht="17.25" x14ac:dyDescent="0.3">
      <c r="C85" s="7">
        <v>6</v>
      </c>
      <c r="D85" s="3">
        <v>4200191</v>
      </c>
      <c r="E85" s="3" t="s">
        <v>11</v>
      </c>
      <c r="F85" s="4" t="s">
        <v>9</v>
      </c>
      <c r="G85" s="8">
        <v>40.21</v>
      </c>
      <c r="H85" s="75">
        <v>46.75</v>
      </c>
      <c r="I85" s="3">
        <f t="shared" si="15"/>
        <v>18.700000000000003</v>
      </c>
      <c r="J85" s="3">
        <f t="shared" si="16"/>
        <v>58.910000000000004</v>
      </c>
      <c r="K85" s="20">
        <v>50</v>
      </c>
      <c r="L85" s="5" t="s">
        <v>132</v>
      </c>
    </row>
    <row r="86" spans="3:14" ht="17.25" x14ac:dyDescent="0.3">
      <c r="C86" s="7">
        <v>7</v>
      </c>
      <c r="D86" s="3">
        <v>4200199</v>
      </c>
      <c r="E86" s="3" t="s">
        <v>12</v>
      </c>
      <c r="F86" s="4" t="s">
        <v>9</v>
      </c>
      <c r="G86" s="8">
        <v>38.85</v>
      </c>
      <c r="H86" s="75">
        <v>40.25</v>
      </c>
      <c r="I86" s="3">
        <f t="shared" si="15"/>
        <v>16.100000000000001</v>
      </c>
      <c r="J86" s="3">
        <f t="shared" si="16"/>
        <v>54.95</v>
      </c>
      <c r="K86" s="20">
        <v>50</v>
      </c>
      <c r="L86" s="5" t="s">
        <v>132</v>
      </c>
    </row>
    <row r="87" spans="3:14" ht="17.25" x14ac:dyDescent="0.3">
      <c r="C87" s="7">
        <v>8</v>
      </c>
      <c r="D87" s="3">
        <v>4200211</v>
      </c>
      <c r="E87" s="3" t="s">
        <v>14</v>
      </c>
      <c r="F87" s="4" t="s">
        <v>9</v>
      </c>
      <c r="G87" s="8">
        <v>39.03</v>
      </c>
      <c r="H87" s="75">
        <v>41.25</v>
      </c>
      <c r="I87" s="3">
        <f t="shared" si="15"/>
        <v>16.5</v>
      </c>
      <c r="J87" s="3">
        <f t="shared" si="16"/>
        <v>55.53</v>
      </c>
      <c r="K87" s="20">
        <v>50</v>
      </c>
      <c r="L87" s="5" t="s">
        <v>132</v>
      </c>
      <c r="N87" t="s">
        <v>135</v>
      </c>
    </row>
    <row r="88" spans="3:14" ht="17.25" x14ac:dyDescent="0.3">
      <c r="C88" s="7">
        <v>9</v>
      </c>
      <c r="D88" s="3">
        <v>4200218</v>
      </c>
      <c r="E88" s="3" t="s">
        <v>7</v>
      </c>
      <c r="F88" s="4" t="s">
        <v>9</v>
      </c>
      <c r="G88" s="8">
        <v>43.05</v>
      </c>
      <c r="H88" s="75">
        <v>46.5</v>
      </c>
      <c r="I88" s="3">
        <f t="shared" si="15"/>
        <v>18.600000000000001</v>
      </c>
      <c r="J88" s="3">
        <f t="shared" si="16"/>
        <v>61.65</v>
      </c>
      <c r="K88" s="20">
        <v>50</v>
      </c>
      <c r="L88" s="5" t="s">
        <v>132</v>
      </c>
    </row>
    <row r="89" spans="3:14" ht="17.25" x14ac:dyDescent="0.3">
      <c r="C89" s="7">
        <v>10</v>
      </c>
      <c r="D89" s="3">
        <v>4200219</v>
      </c>
      <c r="E89" s="3" t="s">
        <v>15</v>
      </c>
      <c r="F89" s="4" t="s">
        <v>9</v>
      </c>
      <c r="G89" s="8">
        <v>43.95</v>
      </c>
      <c r="H89" s="75">
        <v>55.25</v>
      </c>
      <c r="I89" s="3">
        <f t="shared" si="15"/>
        <v>22.1</v>
      </c>
      <c r="J89" s="3">
        <f t="shared" si="16"/>
        <v>66.050000000000011</v>
      </c>
      <c r="K89" s="20">
        <v>50</v>
      </c>
      <c r="L89" s="5" t="s">
        <v>132</v>
      </c>
    </row>
    <row r="90" spans="3:14" ht="17.25" x14ac:dyDescent="0.3">
      <c r="C90" s="7">
        <v>11</v>
      </c>
      <c r="D90" s="3">
        <v>4200220</v>
      </c>
      <c r="E90" s="3" t="s">
        <v>16</v>
      </c>
      <c r="F90" s="4" t="s">
        <v>9</v>
      </c>
      <c r="G90" s="8">
        <v>41.55</v>
      </c>
      <c r="H90" s="75">
        <v>56.75</v>
      </c>
      <c r="I90" s="3">
        <f t="shared" si="15"/>
        <v>22.7</v>
      </c>
      <c r="J90" s="3">
        <f t="shared" si="16"/>
        <v>64.25</v>
      </c>
      <c r="K90" s="20">
        <v>50</v>
      </c>
      <c r="L90" s="5" t="s">
        <v>132</v>
      </c>
    </row>
    <row r="91" spans="3:14" ht="18" thickBot="1" x14ac:dyDescent="0.35">
      <c r="C91" s="96">
        <v>12</v>
      </c>
      <c r="D91" s="97">
        <v>4200246</v>
      </c>
      <c r="E91" s="97" t="s">
        <v>5</v>
      </c>
      <c r="F91" s="98" t="s">
        <v>18</v>
      </c>
      <c r="G91" s="99">
        <v>42.78</v>
      </c>
      <c r="H91" s="100">
        <v>46</v>
      </c>
      <c r="I91" s="97">
        <f t="shared" si="15"/>
        <v>18.400000000000002</v>
      </c>
      <c r="J91" s="97">
        <f t="shared" si="16"/>
        <v>61.180000000000007</v>
      </c>
      <c r="K91" s="101">
        <v>50</v>
      </c>
      <c r="L91" s="102" t="s">
        <v>132</v>
      </c>
    </row>
    <row r="93" spans="3:14" ht="15.75" thickBot="1" x14ac:dyDescent="0.3"/>
    <row r="94" spans="3:14" ht="16.5" thickBot="1" x14ac:dyDescent="0.3">
      <c r="C94" s="140" t="s">
        <v>33</v>
      </c>
      <c r="D94" s="142" t="s">
        <v>28</v>
      </c>
      <c r="E94" s="143"/>
      <c r="F94" s="144"/>
      <c r="G94" s="134" t="s">
        <v>99</v>
      </c>
      <c r="H94" s="135"/>
      <c r="I94" s="136"/>
      <c r="J94" s="137" t="s">
        <v>30</v>
      </c>
    </row>
    <row r="95" spans="3:14" ht="15.75" x14ac:dyDescent="0.25">
      <c r="C95" s="141"/>
      <c r="D95" s="145" t="s">
        <v>34</v>
      </c>
      <c r="E95" s="147" t="s">
        <v>35</v>
      </c>
      <c r="F95" s="149" t="s">
        <v>36</v>
      </c>
      <c r="G95" s="131" t="s">
        <v>25</v>
      </c>
      <c r="H95" s="131" t="s">
        <v>26</v>
      </c>
      <c r="I95" s="131" t="s">
        <v>27</v>
      </c>
      <c r="J95" s="138"/>
    </row>
    <row r="96" spans="3:14" ht="15.75" x14ac:dyDescent="0.25">
      <c r="C96" s="141"/>
      <c r="D96" s="146"/>
      <c r="E96" s="148"/>
      <c r="F96" s="148"/>
      <c r="G96" s="132" t="s">
        <v>29</v>
      </c>
      <c r="H96" s="132" t="s">
        <v>29</v>
      </c>
      <c r="I96" s="132">
        <v>100</v>
      </c>
      <c r="J96" s="139"/>
    </row>
    <row r="97" spans="3:10" ht="17.25" x14ac:dyDescent="0.3">
      <c r="C97" s="133">
        <v>1</v>
      </c>
      <c r="D97" s="1">
        <v>4210145</v>
      </c>
      <c r="E97" s="1" t="s">
        <v>60</v>
      </c>
      <c r="F97" s="133" t="s">
        <v>3</v>
      </c>
      <c r="G97" s="1">
        <v>37.549999999999997</v>
      </c>
      <c r="H97" s="1">
        <v>33.75</v>
      </c>
      <c r="I97" s="1">
        <f>G97+H97</f>
        <v>71.3</v>
      </c>
      <c r="J97" s="49" t="str">
        <f t="shared" ref="J97" si="17">IF(AND(G97&lt;20,H97&lt;20),"RM",IF(AND(G97&gt;=20,H97&gt;=20,I97&gt;=50),"Pass","RA"))</f>
        <v>Pass</v>
      </c>
    </row>
  </sheetData>
  <mergeCells count="81">
    <mergeCell ref="C1:L1"/>
    <mergeCell ref="K62:K64"/>
    <mergeCell ref="K70:K72"/>
    <mergeCell ref="C70:C72"/>
    <mergeCell ref="D70:F70"/>
    <mergeCell ref="G70:J70"/>
    <mergeCell ref="D71:D72"/>
    <mergeCell ref="E71:E72"/>
    <mergeCell ref="F71:F72"/>
    <mergeCell ref="C62:C64"/>
    <mergeCell ref="D62:F62"/>
    <mergeCell ref="C57:C59"/>
    <mergeCell ref="D57:F57"/>
    <mergeCell ref="G57:J57"/>
    <mergeCell ref="G62:J62"/>
    <mergeCell ref="D63:D64"/>
    <mergeCell ref="L77:L79"/>
    <mergeCell ref="D78:D79"/>
    <mergeCell ref="E78:E79"/>
    <mergeCell ref="F78:F79"/>
    <mergeCell ref="K77:K79"/>
    <mergeCell ref="H78:H79"/>
    <mergeCell ref="G77:J77"/>
    <mergeCell ref="C77:C79"/>
    <mergeCell ref="D77:F77"/>
    <mergeCell ref="D50:D51"/>
    <mergeCell ref="E50:E51"/>
    <mergeCell ref="F50:F51"/>
    <mergeCell ref="K49:K51"/>
    <mergeCell ref="E63:E64"/>
    <mergeCell ref="F63:F64"/>
    <mergeCell ref="C39:C41"/>
    <mergeCell ref="D39:F39"/>
    <mergeCell ref="G39:J39"/>
    <mergeCell ref="C49:C51"/>
    <mergeCell ref="D49:F49"/>
    <mergeCell ref="G49:J49"/>
    <mergeCell ref="L39:L41"/>
    <mergeCell ref="D40:D41"/>
    <mergeCell ref="E40:E41"/>
    <mergeCell ref="F40:F41"/>
    <mergeCell ref="K39:K41"/>
    <mergeCell ref="H40:H41"/>
    <mergeCell ref="C30:C32"/>
    <mergeCell ref="D30:F30"/>
    <mergeCell ref="G30:J30"/>
    <mergeCell ref="L30:L32"/>
    <mergeCell ref="D31:D32"/>
    <mergeCell ref="E31:E32"/>
    <mergeCell ref="F31:F32"/>
    <mergeCell ref="K30:K32"/>
    <mergeCell ref="D3:F3"/>
    <mergeCell ref="G3:J3"/>
    <mergeCell ref="L3:L5"/>
    <mergeCell ref="D4:D5"/>
    <mergeCell ref="E4:E5"/>
    <mergeCell ref="F4:F5"/>
    <mergeCell ref="K3:K5"/>
    <mergeCell ref="L70:L72"/>
    <mergeCell ref="D11:F11"/>
    <mergeCell ref="G11:J11"/>
    <mergeCell ref="L11:L13"/>
    <mergeCell ref="D12:D13"/>
    <mergeCell ref="E12:E13"/>
    <mergeCell ref="F12:F13"/>
    <mergeCell ref="K11:K13"/>
    <mergeCell ref="L57:L59"/>
    <mergeCell ref="D58:D59"/>
    <mergeCell ref="E58:E59"/>
    <mergeCell ref="F58:F59"/>
    <mergeCell ref="K57:K59"/>
    <mergeCell ref="L62:L64"/>
    <mergeCell ref="H12:H13"/>
    <mergeCell ref="L49:L51"/>
    <mergeCell ref="G94:I94"/>
    <mergeCell ref="J94:J96"/>
    <mergeCell ref="C94:C96"/>
    <mergeCell ref="D94:F94"/>
    <mergeCell ref="D95:D96"/>
    <mergeCell ref="E95:E96"/>
    <mergeCell ref="F95:F96"/>
  </mergeCells>
  <conditionalFormatting sqref="L6:L7 L52:L54 L14:L27">
    <cfRule type="cellIs" dxfId="38" priority="44" operator="lessThan">
      <formula>50</formula>
    </cfRule>
    <cfRule type="cellIs" dxfId="37" priority="45" operator="lessThan">
      <formula>49</formula>
    </cfRule>
  </conditionalFormatting>
  <conditionalFormatting sqref="G65:I68 G52:I54 G6:I7 G15:H21 I14:I21 G22:I27">
    <cfRule type="cellIs" dxfId="36" priority="43" operator="lessThan">
      <formula>20</formula>
    </cfRule>
  </conditionalFormatting>
  <conditionalFormatting sqref="J65:J68 J52:K54 J80:K91 J42:K46 J6:K7 J14:K27">
    <cfRule type="cellIs" dxfId="35" priority="42" operator="lessThan">
      <formula>50</formula>
    </cfRule>
  </conditionalFormatting>
  <conditionalFormatting sqref="G14:I14">
    <cfRule type="cellIs" dxfId="34" priority="39" operator="lessThan">
      <formula>20</formula>
    </cfRule>
  </conditionalFormatting>
  <conditionalFormatting sqref="L33:L36">
    <cfRule type="cellIs" dxfId="33" priority="35" operator="lessThan">
      <formula>50</formula>
    </cfRule>
    <cfRule type="cellIs" dxfId="32" priority="36" operator="lessThan">
      <formula>49</formula>
    </cfRule>
  </conditionalFormatting>
  <conditionalFormatting sqref="G33:I36">
    <cfRule type="cellIs" dxfId="31" priority="34" operator="lessThan">
      <formula>20</formula>
    </cfRule>
  </conditionalFormatting>
  <conditionalFormatting sqref="J33:K36">
    <cfRule type="cellIs" dxfId="30" priority="33" operator="lessThan">
      <formula>50</formula>
    </cfRule>
  </conditionalFormatting>
  <conditionalFormatting sqref="G42:H46 G80:H91">
    <cfRule type="cellIs" dxfId="29" priority="32" operator="lessThan">
      <formula>24</formula>
    </cfRule>
  </conditionalFormatting>
  <conditionalFormatting sqref="I42:I46 I80:I91">
    <cfRule type="cellIs" dxfId="28" priority="31" operator="lessThan">
      <formula>16</formula>
    </cfRule>
  </conditionalFormatting>
  <conditionalFormatting sqref="L60">
    <cfRule type="cellIs" dxfId="27" priority="24" operator="lessThan">
      <formula>50</formula>
    </cfRule>
    <cfRule type="cellIs" dxfId="26" priority="25" operator="lessThan">
      <formula>49</formula>
    </cfRule>
  </conditionalFormatting>
  <conditionalFormatting sqref="G60:I60">
    <cfRule type="cellIs" dxfId="25" priority="23" operator="lessThan">
      <formula>20</formula>
    </cfRule>
  </conditionalFormatting>
  <conditionalFormatting sqref="J60:K60">
    <cfRule type="cellIs" dxfId="24" priority="22" operator="lessThan">
      <formula>50</formula>
    </cfRule>
  </conditionalFormatting>
  <conditionalFormatting sqref="L66:L68">
    <cfRule type="cellIs" dxfId="23" priority="20" operator="lessThan">
      <formula>50</formula>
    </cfRule>
    <cfRule type="cellIs" dxfId="22" priority="21" operator="lessThan">
      <formula>49</formula>
    </cfRule>
  </conditionalFormatting>
  <conditionalFormatting sqref="K66:K68">
    <cfRule type="cellIs" dxfId="21" priority="18" operator="lessThan">
      <formula>50</formula>
    </cfRule>
  </conditionalFormatting>
  <conditionalFormatting sqref="L73:L75">
    <cfRule type="cellIs" dxfId="20" priority="16" operator="lessThan">
      <formula>50</formula>
    </cfRule>
    <cfRule type="cellIs" dxfId="19" priority="17" operator="lessThan">
      <formula>49</formula>
    </cfRule>
  </conditionalFormatting>
  <conditionalFormatting sqref="G73:I75">
    <cfRule type="cellIs" dxfId="18" priority="15" operator="lessThan">
      <formula>20</formula>
    </cfRule>
  </conditionalFormatting>
  <conditionalFormatting sqref="J73:K75">
    <cfRule type="cellIs" dxfId="17" priority="14" operator="lessThan">
      <formula>50</formula>
    </cfRule>
  </conditionalFormatting>
  <conditionalFormatting sqref="L65">
    <cfRule type="cellIs" dxfId="16" priority="4" operator="lessThan">
      <formula>50</formula>
    </cfRule>
    <cfRule type="cellIs" dxfId="15" priority="5" operator="lessThan">
      <formula>49</formula>
    </cfRule>
  </conditionalFormatting>
  <conditionalFormatting sqref="G97:H97">
    <cfRule type="cellIs" dxfId="14" priority="2" operator="lessThan">
      <formula>20</formula>
    </cfRule>
  </conditionalFormatting>
  <conditionalFormatting sqref="I97">
    <cfRule type="cellIs" dxfId="13" priority="1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workbookViewId="0">
      <selection activeCell="G56" sqref="G56"/>
    </sheetView>
  </sheetViews>
  <sheetFormatPr defaultRowHeight="15" x14ac:dyDescent="0.25"/>
  <cols>
    <col min="3" max="3" width="10.28515625" bestFit="1" customWidth="1"/>
    <col min="4" max="4" width="26" bestFit="1" customWidth="1"/>
    <col min="10" max="10" width="13.28515625" style="63" customWidth="1"/>
    <col min="11" max="11" width="19" bestFit="1" customWidth="1"/>
  </cols>
  <sheetData>
    <row r="1" spans="2:11" ht="29.25" thickBot="1" x14ac:dyDescent="0.45">
      <c r="B1" s="231" t="s">
        <v>141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2:11" ht="15.75" x14ac:dyDescent="0.25">
      <c r="B2" s="215" t="s">
        <v>33</v>
      </c>
      <c r="C2" s="176" t="s">
        <v>28</v>
      </c>
      <c r="D2" s="153"/>
      <c r="E2" s="218"/>
      <c r="F2" s="209" t="s">
        <v>52</v>
      </c>
      <c r="G2" s="209"/>
      <c r="H2" s="209"/>
      <c r="I2" s="210"/>
      <c r="J2" s="182" t="s">
        <v>131</v>
      </c>
      <c r="K2" s="221" t="s">
        <v>30</v>
      </c>
    </row>
    <row r="3" spans="2:11" ht="15.75" x14ac:dyDescent="0.25">
      <c r="B3" s="216"/>
      <c r="C3" s="224" t="s">
        <v>34</v>
      </c>
      <c r="D3" s="159" t="s">
        <v>35</v>
      </c>
      <c r="E3" s="226" t="s">
        <v>36</v>
      </c>
      <c r="F3" s="9" t="s">
        <v>25</v>
      </c>
      <c r="G3" s="9"/>
      <c r="H3" s="61" t="s">
        <v>26</v>
      </c>
      <c r="I3" s="61" t="s">
        <v>27</v>
      </c>
      <c r="J3" s="164"/>
      <c r="K3" s="222"/>
    </row>
    <row r="4" spans="2:11" ht="16.5" thickBot="1" x14ac:dyDescent="0.3">
      <c r="B4" s="217"/>
      <c r="C4" s="225"/>
      <c r="D4" s="180"/>
      <c r="E4" s="227"/>
      <c r="F4" s="19" t="s">
        <v>29</v>
      </c>
      <c r="G4" s="19">
        <v>100</v>
      </c>
      <c r="H4" s="62" t="s">
        <v>29</v>
      </c>
      <c r="I4" s="62">
        <v>100</v>
      </c>
      <c r="J4" s="183"/>
      <c r="K4" s="223"/>
    </row>
    <row r="5" spans="2:11" ht="17.25" x14ac:dyDescent="0.3">
      <c r="B5" s="82">
        <v>1</v>
      </c>
      <c r="C5" s="83">
        <v>4220081</v>
      </c>
      <c r="D5" s="84" t="s">
        <v>68</v>
      </c>
      <c r="E5" s="50" t="s">
        <v>0</v>
      </c>
      <c r="F5" s="95">
        <v>35.97</v>
      </c>
      <c r="G5" s="95">
        <v>41.5</v>
      </c>
      <c r="H5" s="84">
        <f>G5/2</f>
        <v>20.75</v>
      </c>
      <c r="I5" s="84">
        <f>H5+F5</f>
        <v>56.72</v>
      </c>
      <c r="J5" s="78">
        <v>50</v>
      </c>
      <c r="K5" s="50" t="s">
        <v>132</v>
      </c>
    </row>
    <row r="6" spans="2:11" ht="17.25" x14ac:dyDescent="0.3">
      <c r="B6" s="44">
        <v>2</v>
      </c>
      <c r="C6" s="14">
        <v>4220092</v>
      </c>
      <c r="D6" s="1" t="s">
        <v>69</v>
      </c>
      <c r="E6" s="45" t="s">
        <v>0</v>
      </c>
      <c r="F6" s="16">
        <v>32.35</v>
      </c>
      <c r="G6" s="16">
        <v>44.5</v>
      </c>
      <c r="H6" s="84">
        <f t="shared" ref="H6:H16" si="0">G6/2</f>
        <v>22.25</v>
      </c>
      <c r="I6" s="84">
        <f t="shared" ref="I6:I16" si="1">H6+F6</f>
        <v>54.6</v>
      </c>
      <c r="J6" s="78">
        <v>50</v>
      </c>
      <c r="K6" s="45" t="s">
        <v>132</v>
      </c>
    </row>
    <row r="7" spans="2:11" ht="17.25" x14ac:dyDescent="0.3">
      <c r="B7" s="44">
        <v>3</v>
      </c>
      <c r="C7" s="14">
        <v>4220104</v>
      </c>
      <c r="D7" s="1" t="s">
        <v>70</v>
      </c>
      <c r="E7" s="45" t="s">
        <v>0</v>
      </c>
      <c r="F7" s="16">
        <v>35.01</v>
      </c>
      <c r="G7" s="16">
        <v>40</v>
      </c>
      <c r="H7" s="84">
        <f t="shared" si="0"/>
        <v>20</v>
      </c>
      <c r="I7" s="84">
        <f t="shared" si="1"/>
        <v>55.01</v>
      </c>
      <c r="J7" s="78">
        <v>50</v>
      </c>
      <c r="K7" s="45" t="s">
        <v>132</v>
      </c>
    </row>
    <row r="8" spans="2:11" ht="17.25" x14ac:dyDescent="0.3">
      <c r="B8" s="44">
        <v>4</v>
      </c>
      <c r="C8" s="14">
        <v>4220106</v>
      </c>
      <c r="D8" s="1" t="s">
        <v>71</v>
      </c>
      <c r="E8" s="45" t="s">
        <v>0</v>
      </c>
      <c r="F8" s="16">
        <v>35.75</v>
      </c>
      <c r="G8" s="16">
        <v>48</v>
      </c>
      <c r="H8" s="84">
        <f t="shared" si="0"/>
        <v>24</v>
      </c>
      <c r="I8" s="84">
        <f t="shared" si="1"/>
        <v>59.75</v>
      </c>
      <c r="J8" s="78">
        <v>50</v>
      </c>
      <c r="K8" s="45" t="s">
        <v>132</v>
      </c>
    </row>
    <row r="9" spans="2:11" ht="17.25" x14ac:dyDescent="0.3">
      <c r="B9" s="44">
        <v>5</v>
      </c>
      <c r="C9" s="14">
        <v>4220107</v>
      </c>
      <c r="D9" s="1" t="s">
        <v>72</v>
      </c>
      <c r="E9" s="45" t="s">
        <v>0</v>
      </c>
      <c r="F9" s="16">
        <v>32.619999999999997</v>
      </c>
      <c r="G9" s="16">
        <v>45.5</v>
      </c>
      <c r="H9" s="84">
        <f t="shared" si="0"/>
        <v>22.75</v>
      </c>
      <c r="I9" s="84">
        <f t="shared" si="1"/>
        <v>55.37</v>
      </c>
      <c r="J9" s="78">
        <v>50</v>
      </c>
      <c r="K9" s="45" t="s">
        <v>132</v>
      </c>
    </row>
    <row r="10" spans="2:11" ht="17.25" x14ac:dyDescent="0.3">
      <c r="B10" s="44">
        <v>6</v>
      </c>
      <c r="C10" s="14">
        <v>4220115</v>
      </c>
      <c r="D10" s="1" t="s">
        <v>73</v>
      </c>
      <c r="E10" s="45" t="s">
        <v>0</v>
      </c>
      <c r="F10" s="16">
        <v>33.89</v>
      </c>
      <c r="G10" s="16">
        <v>41</v>
      </c>
      <c r="H10" s="84">
        <f t="shared" si="0"/>
        <v>20.5</v>
      </c>
      <c r="I10" s="84">
        <f t="shared" si="1"/>
        <v>54.39</v>
      </c>
      <c r="J10" s="78">
        <v>50</v>
      </c>
      <c r="K10" s="45" t="s">
        <v>132</v>
      </c>
    </row>
    <row r="11" spans="2:11" ht="17.25" x14ac:dyDescent="0.3">
      <c r="B11" s="44">
        <v>7</v>
      </c>
      <c r="C11" s="14">
        <v>4220119</v>
      </c>
      <c r="D11" s="1" t="s">
        <v>74</v>
      </c>
      <c r="E11" s="45" t="s">
        <v>3</v>
      </c>
      <c r="F11" s="16">
        <v>36.67</v>
      </c>
      <c r="G11" s="16">
        <v>41</v>
      </c>
      <c r="H11" s="84">
        <f t="shared" si="0"/>
        <v>20.5</v>
      </c>
      <c r="I11" s="84">
        <f t="shared" si="1"/>
        <v>57.17</v>
      </c>
      <c r="J11" s="78">
        <v>50</v>
      </c>
      <c r="K11" s="45" t="s">
        <v>132</v>
      </c>
    </row>
    <row r="12" spans="2:11" ht="17.25" x14ac:dyDescent="0.3">
      <c r="B12" s="44">
        <v>8</v>
      </c>
      <c r="C12" s="14">
        <v>4220123</v>
      </c>
      <c r="D12" s="1" t="s">
        <v>75</v>
      </c>
      <c r="E12" s="45" t="s">
        <v>3</v>
      </c>
      <c r="F12" s="16">
        <v>33.299999999999997</v>
      </c>
      <c r="G12" s="16">
        <v>40</v>
      </c>
      <c r="H12" s="84">
        <f t="shared" si="0"/>
        <v>20</v>
      </c>
      <c r="I12" s="84">
        <f t="shared" si="1"/>
        <v>53.3</v>
      </c>
      <c r="J12" s="78">
        <v>50</v>
      </c>
      <c r="K12" s="45" t="s">
        <v>132</v>
      </c>
    </row>
    <row r="13" spans="2:11" ht="17.25" x14ac:dyDescent="0.3">
      <c r="B13" s="44">
        <v>9</v>
      </c>
      <c r="C13" s="14">
        <v>4220125</v>
      </c>
      <c r="D13" s="1" t="s">
        <v>76</v>
      </c>
      <c r="E13" s="45" t="s">
        <v>3</v>
      </c>
      <c r="F13" s="16">
        <v>33.049999999999997</v>
      </c>
      <c r="G13" s="16">
        <v>42</v>
      </c>
      <c r="H13" s="84">
        <f t="shared" si="0"/>
        <v>21</v>
      </c>
      <c r="I13" s="84">
        <f t="shared" si="1"/>
        <v>54.05</v>
      </c>
      <c r="J13" s="78">
        <v>50</v>
      </c>
      <c r="K13" s="45" t="s">
        <v>132</v>
      </c>
    </row>
    <row r="14" spans="2:11" ht="17.25" x14ac:dyDescent="0.3">
      <c r="B14" s="44">
        <v>10</v>
      </c>
      <c r="C14" s="14">
        <v>4220130</v>
      </c>
      <c r="D14" s="1" t="s">
        <v>77</v>
      </c>
      <c r="E14" s="45" t="s">
        <v>3</v>
      </c>
      <c r="F14" s="16">
        <v>34</v>
      </c>
      <c r="G14" s="16">
        <v>40.5</v>
      </c>
      <c r="H14" s="84">
        <f t="shared" si="0"/>
        <v>20.25</v>
      </c>
      <c r="I14" s="84">
        <f t="shared" si="1"/>
        <v>54.25</v>
      </c>
      <c r="J14" s="78">
        <v>50</v>
      </c>
      <c r="K14" s="45" t="s">
        <v>132</v>
      </c>
    </row>
    <row r="15" spans="2:11" ht="17.25" x14ac:dyDescent="0.3">
      <c r="B15" s="44">
        <v>11</v>
      </c>
      <c r="C15" s="14">
        <v>4220141</v>
      </c>
      <c r="D15" s="1" t="s">
        <v>78</v>
      </c>
      <c r="E15" s="45" t="s">
        <v>3</v>
      </c>
      <c r="F15" s="16">
        <v>31.92</v>
      </c>
      <c r="G15" s="16">
        <v>42</v>
      </c>
      <c r="H15" s="84">
        <f t="shared" si="0"/>
        <v>21</v>
      </c>
      <c r="I15" s="84">
        <f t="shared" si="1"/>
        <v>52.92</v>
      </c>
      <c r="J15" s="78">
        <v>50</v>
      </c>
      <c r="K15" s="45" t="s">
        <v>132</v>
      </c>
    </row>
    <row r="16" spans="2:11" ht="18" thickBot="1" x14ac:dyDescent="0.35">
      <c r="B16" s="44">
        <v>13</v>
      </c>
      <c r="C16" s="15">
        <v>4220155</v>
      </c>
      <c r="D16" s="92" t="s">
        <v>79</v>
      </c>
      <c r="E16" s="93" t="s">
        <v>3</v>
      </c>
      <c r="F16" s="94">
        <v>34.869999999999997</v>
      </c>
      <c r="G16" s="94">
        <v>44</v>
      </c>
      <c r="H16" s="84">
        <f t="shared" si="0"/>
        <v>22</v>
      </c>
      <c r="I16" s="84">
        <f t="shared" si="1"/>
        <v>56.87</v>
      </c>
      <c r="J16" s="78">
        <v>50</v>
      </c>
      <c r="K16" s="45" t="s">
        <v>132</v>
      </c>
    </row>
    <row r="17" spans="2:11" ht="15.75" thickBot="1" x14ac:dyDescent="0.3"/>
    <row r="18" spans="2:11" ht="15.75" x14ac:dyDescent="0.25">
      <c r="B18" s="215" t="s">
        <v>33</v>
      </c>
      <c r="C18" s="176" t="s">
        <v>28</v>
      </c>
      <c r="D18" s="153"/>
      <c r="E18" s="218"/>
      <c r="F18" s="230" t="s">
        <v>80</v>
      </c>
      <c r="G18" s="219"/>
      <c r="H18" s="219"/>
      <c r="I18" s="220"/>
      <c r="J18" s="163" t="s">
        <v>131</v>
      </c>
      <c r="K18" s="221" t="s">
        <v>30</v>
      </c>
    </row>
    <row r="19" spans="2:11" ht="15.75" x14ac:dyDescent="0.25">
      <c r="B19" s="216"/>
      <c r="C19" s="224" t="s">
        <v>34</v>
      </c>
      <c r="D19" s="159" t="s">
        <v>35</v>
      </c>
      <c r="E19" s="226" t="s">
        <v>36</v>
      </c>
      <c r="F19" s="11" t="s">
        <v>25</v>
      </c>
      <c r="G19" s="9">
        <v>100</v>
      </c>
      <c r="H19" s="47" t="s">
        <v>26</v>
      </c>
      <c r="I19" s="41" t="s">
        <v>27</v>
      </c>
      <c r="J19" s="164"/>
      <c r="K19" s="222"/>
    </row>
    <row r="20" spans="2:11" ht="16.5" thickBot="1" x14ac:dyDescent="0.3">
      <c r="B20" s="216"/>
      <c r="C20" s="225"/>
      <c r="D20" s="180"/>
      <c r="E20" s="227"/>
      <c r="F20" s="12" t="s">
        <v>29</v>
      </c>
      <c r="G20" s="19"/>
      <c r="H20" s="48" t="s">
        <v>29</v>
      </c>
      <c r="I20" s="42">
        <v>100</v>
      </c>
      <c r="J20" s="172"/>
      <c r="K20" s="223"/>
    </row>
    <row r="21" spans="2:11" ht="17.25" x14ac:dyDescent="0.3">
      <c r="B21" s="44">
        <v>1</v>
      </c>
      <c r="C21" s="14">
        <v>4220092</v>
      </c>
      <c r="D21" s="1" t="s">
        <v>69</v>
      </c>
      <c r="E21" s="45" t="s">
        <v>0</v>
      </c>
      <c r="F21" s="14">
        <v>35.840000000000003</v>
      </c>
      <c r="G21" s="16">
        <v>26</v>
      </c>
      <c r="H21" s="49">
        <f t="shared" ref="H21:H26" si="2">G21/2</f>
        <v>13</v>
      </c>
      <c r="I21" s="1">
        <f t="shared" ref="I21:I26" si="3">F21+H21</f>
        <v>48.84</v>
      </c>
      <c r="J21" s="78">
        <v>0</v>
      </c>
      <c r="K21" s="50" t="s">
        <v>133</v>
      </c>
    </row>
    <row r="22" spans="2:11" ht="17.25" x14ac:dyDescent="0.3">
      <c r="B22" s="44">
        <v>2</v>
      </c>
      <c r="C22" s="14">
        <v>4220094</v>
      </c>
      <c r="D22" s="1" t="s">
        <v>81</v>
      </c>
      <c r="E22" s="45" t="s">
        <v>0</v>
      </c>
      <c r="F22" s="14">
        <v>35.450000000000003</v>
      </c>
      <c r="G22" s="16">
        <v>38</v>
      </c>
      <c r="H22" s="49">
        <f t="shared" si="2"/>
        <v>19</v>
      </c>
      <c r="I22" s="1">
        <f t="shared" si="3"/>
        <v>54.45</v>
      </c>
      <c r="J22" s="78">
        <v>0</v>
      </c>
      <c r="K22" s="50" t="s">
        <v>133</v>
      </c>
    </row>
    <row r="23" spans="2:11" ht="17.25" x14ac:dyDescent="0.3">
      <c r="B23" s="44">
        <v>3</v>
      </c>
      <c r="C23" s="14">
        <v>4220098</v>
      </c>
      <c r="D23" s="1" t="s">
        <v>82</v>
      </c>
      <c r="E23" s="45" t="s">
        <v>0</v>
      </c>
      <c r="F23" s="14">
        <v>34.369999999999997</v>
      </c>
      <c r="G23" s="16">
        <v>40.5</v>
      </c>
      <c r="H23" s="49">
        <f t="shared" si="2"/>
        <v>20.25</v>
      </c>
      <c r="I23" s="1">
        <f t="shared" si="3"/>
        <v>54.62</v>
      </c>
      <c r="J23" s="78">
        <v>50</v>
      </c>
      <c r="K23" s="50" t="s">
        <v>132</v>
      </c>
    </row>
    <row r="24" spans="2:11" ht="17.25" x14ac:dyDescent="0.3">
      <c r="B24" s="44">
        <v>4</v>
      </c>
      <c r="C24" s="14">
        <v>4220099</v>
      </c>
      <c r="D24" s="1" t="s">
        <v>83</v>
      </c>
      <c r="E24" s="45" t="s">
        <v>0</v>
      </c>
      <c r="F24" s="14">
        <v>40.1</v>
      </c>
      <c r="G24" s="16">
        <v>59.5</v>
      </c>
      <c r="H24" s="49">
        <f t="shared" si="2"/>
        <v>29.75</v>
      </c>
      <c r="I24" s="1">
        <f t="shared" si="3"/>
        <v>69.849999999999994</v>
      </c>
      <c r="J24" s="78">
        <v>50</v>
      </c>
      <c r="K24" s="50" t="s">
        <v>132</v>
      </c>
    </row>
    <row r="25" spans="2:11" ht="17.25" x14ac:dyDescent="0.3">
      <c r="B25" s="44">
        <v>5</v>
      </c>
      <c r="C25" s="14">
        <v>4220130</v>
      </c>
      <c r="D25" s="1" t="s">
        <v>77</v>
      </c>
      <c r="E25" s="45" t="s">
        <v>3</v>
      </c>
      <c r="F25" s="14">
        <v>31.31</v>
      </c>
      <c r="G25" s="16">
        <v>41</v>
      </c>
      <c r="H25" s="49">
        <f t="shared" si="2"/>
        <v>20.5</v>
      </c>
      <c r="I25" s="1">
        <f t="shared" si="3"/>
        <v>51.81</v>
      </c>
      <c r="J25" s="78">
        <v>50</v>
      </c>
      <c r="K25" s="50" t="s">
        <v>132</v>
      </c>
    </row>
    <row r="26" spans="2:11" ht="17.25" x14ac:dyDescent="0.3">
      <c r="B26" s="44">
        <v>6</v>
      </c>
      <c r="C26" s="14">
        <v>4220145</v>
      </c>
      <c r="D26" s="1" t="s">
        <v>84</v>
      </c>
      <c r="E26" s="45" t="s">
        <v>3</v>
      </c>
      <c r="F26" s="14">
        <v>34.44</v>
      </c>
      <c r="G26" s="16">
        <v>45</v>
      </c>
      <c r="H26" s="49">
        <f t="shared" si="2"/>
        <v>22.5</v>
      </c>
      <c r="I26" s="1">
        <f t="shared" si="3"/>
        <v>56.94</v>
      </c>
      <c r="J26" s="78">
        <v>50</v>
      </c>
      <c r="K26" s="50" t="s">
        <v>132</v>
      </c>
    </row>
    <row r="27" spans="2:11" ht="17.25" x14ac:dyDescent="0.3">
      <c r="B27" s="79"/>
      <c r="C27" s="80"/>
      <c r="D27" s="80"/>
      <c r="E27" s="80"/>
      <c r="F27" s="80"/>
      <c r="G27" s="80"/>
      <c r="H27" s="81"/>
      <c r="I27" s="80"/>
      <c r="J27" s="79"/>
      <c r="K27" s="80"/>
    </row>
    <row r="28" spans="2:11" ht="15.75" thickBot="1" x14ac:dyDescent="0.3"/>
    <row r="29" spans="2:11" ht="15.75" x14ac:dyDescent="0.25">
      <c r="B29" s="215" t="s">
        <v>33</v>
      </c>
      <c r="C29" s="176" t="s">
        <v>28</v>
      </c>
      <c r="D29" s="153"/>
      <c r="E29" s="218"/>
      <c r="F29" s="58"/>
      <c r="G29" s="77"/>
      <c r="H29" s="219" t="s">
        <v>85</v>
      </c>
      <c r="I29" s="220"/>
      <c r="J29" s="182" t="s">
        <v>131</v>
      </c>
      <c r="K29" s="221" t="s">
        <v>30</v>
      </c>
    </row>
    <row r="30" spans="2:11" ht="15.75" x14ac:dyDescent="0.25">
      <c r="B30" s="216"/>
      <c r="C30" s="224" t="s">
        <v>34</v>
      </c>
      <c r="D30" s="159" t="s">
        <v>35</v>
      </c>
      <c r="E30" s="226" t="s">
        <v>36</v>
      </c>
      <c r="F30" s="59" t="s">
        <v>25</v>
      </c>
      <c r="G30" s="228">
        <v>50</v>
      </c>
      <c r="H30" s="9" t="s">
        <v>26</v>
      </c>
      <c r="I30" s="56" t="s">
        <v>27</v>
      </c>
      <c r="J30" s="164"/>
      <c r="K30" s="222"/>
    </row>
    <row r="31" spans="2:11" ht="16.5" thickBot="1" x14ac:dyDescent="0.3">
      <c r="B31" s="217"/>
      <c r="C31" s="225"/>
      <c r="D31" s="180"/>
      <c r="E31" s="227"/>
      <c r="F31" s="60" t="s">
        <v>86</v>
      </c>
      <c r="G31" s="229"/>
      <c r="H31" s="19" t="s">
        <v>87</v>
      </c>
      <c r="I31" s="57">
        <v>100</v>
      </c>
      <c r="J31" s="183"/>
      <c r="K31" s="223"/>
    </row>
    <row r="32" spans="2:11" ht="17.25" x14ac:dyDescent="0.3">
      <c r="B32" s="82">
        <v>1</v>
      </c>
      <c r="C32" s="83">
        <v>4220084</v>
      </c>
      <c r="D32" s="84" t="s">
        <v>88</v>
      </c>
      <c r="E32" s="50" t="s">
        <v>0</v>
      </c>
      <c r="F32" s="83">
        <v>49.33</v>
      </c>
      <c r="G32" s="85">
        <v>27.5</v>
      </c>
      <c r="H32" s="86">
        <f>G32/50*30</f>
        <v>16.5</v>
      </c>
      <c r="I32" s="84">
        <f>F32+H32</f>
        <v>65.83</v>
      </c>
      <c r="J32" s="78">
        <v>50</v>
      </c>
      <c r="K32" s="87" t="s">
        <v>132</v>
      </c>
    </row>
    <row r="33" spans="2:11" ht="17.25" x14ac:dyDescent="0.3">
      <c r="B33" s="44">
        <v>3</v>
      </c>
      <c r="C33" s="14">
        <v>4220091</v>
      </c>
      <c r="D33" s="1" t="s">
        <v>89</v>
      </c>
      <c r="E33" s="45" t="s">
        <v>0</v>
      </c>
      <c r="F33" s="14">
        <v>41.31</v>
      </c>
      <c r="G33" s="68">
        <v>27.5</v>
      </c>
      <c r="H33" s="51">
        <f t="shared" ref="H33:H47" si="4">G33/50*30</f>
        <v>16.5</v>
      </c>
      <c r="I33" s="1">
        <f t="shared" ref="I33:I47" si="5">F33+H33</f>
        <v>57.81</v>
      </c>
      <c r="J33" s="65">
        <v>50</v>
      </c>
      <c r="K33" s="5" t="s">
        <v>132</v>
      </c>
    </row>
    <row r="34" spans="2:11" ht="17.25" x14ac:dyDescent="0.3">
      <c r="B34" s="44">
        <v>4</v>
      </c>
      <c r="C34" s="14">
        <v>4220099</v>
      </c>
      <c r="D34" s="1" t="s">
        <v>83</v>
      </c>
      <c r="E34" s="45" t="s">
        <v>0</v>
      </c>
      <c r="F34" s="14">
        <v>44.31</v>
      </c>
      <c r="G34" s="68">
        <v>21.5</v>
      </c>
      <c r="H34" s="51">
        <f t="shared" si="4"/>
        <v>12.9</v>
      </c>
      <c r="I34" s="1">
        <f t="shared" si="5"/>
        <v>57.21</v>
      </c>
      <c r="J34" s="65">
        <v>50</v>
      </c>
      <c r="K34" s="5" t="s">
        <v>132</v>
      </c>
    </row>
    <row r="35" spans="2:11" ht="17.25" x14ac:dyDescent="0.3">
      <c r="B35" s="44">
        <v>5</v>
      </c>
      <c r="C35" s="14">
        <v>4220103</v>
      </c>
      <c r="D35" s="1" t="s">
        <v>90</v>
      </c>
      <c r="E35" s="45" t="s">
        <v>0</v>
      </c>
      <c r="F35" s="14">
        <v>46.63</v>
      </c>
      <c r="G35" s="68">
        <v>14.5</v>
      </c>
      <c r="H35" s="51">
        <f t="shared" si="4"/>
        <v>8.6999999999999993</v>
      </c>
      <c r="I35" s="1">
        <f t="shared" si="5"/>
        <v>55.33</v>
      </c>
      <c r="J35" s="65">
        <v>0</v>
      </c>
      <c r="K35" s="5" t="s">
        <v>133</v>
      </c>
    </row>
    <row r="36" spans="2:11" ht="17.25" x14ac:dyDescent="0.3">
      <c r="B36" s="44">
        <v>6</v>
      </c>
      <c r="C36" s="14">
        <v>4220106</v>
      </c>
      <c r="D36" s="1" t="s">
        <v>71</v>
      </c>
      <c r="E36" s="45" t="s">
        <v>0</v>
      </c>
      <c r="F36" s="14">
        <v>48.25</v>
      </c>
      <c r="G36" s="68">
        <v>20</v>
      </c>
      <c r="H36" s="51">
        <f t="shared" si="4"/>
        <v>12</v>
      </c>
      <c r="I36" s="1">
        <f t="shared" si="5"/>
        <v>60.25</v>
      </c>
      <c r="J36" s="65">
        <v>50</v>
      </c>
      <c r="K36" s="5" t="s">
        <v>132</v>
      </c>
    </row>
    <row r="37" spans="2:11" ht="17.25" x14ac:dyDescent="0.3">
      <c r="B37" s="44">
        <v>7</v>
      </c>
      <c r="C37" s="14">
        <v>4220108</v>
      </c>
      <c r="D37" s="1" t="s">
        <v>91</v>
      </c>
      <c r="E37" s="45" t="s">
        <v>0</v>
      </c>
      <c r="F37" s="14">
        <v>46.29</v>
      </c>
      <c r="G37" s="68">
        <v>23</v>
      </c>
      <c r="H37" s="51">
        <f t="shared" si="4"/>
        <v>13.8</v>
      </c>
      <c r="I37" s="1">
        <f t="shared" si="5"/>
        <v>60.09</v>
      </c>
      <c r="J37" s="65">
        <v>50</v>
      </c>
      <c r="K37" s="5" t="s">
        <v>132</v>
      </c>
    </row>
    <row r="38" spans="2:11" ht="17.25" x14ac:dyDescent="0.3">
      <c r="B38" s="44">
        <v>8</v>
      </c>
      <c r="C38" s="14">
        <v>4220121</v>
      </c>
      <c r="D38" s="1" t="s">
        <v>92</v>
      </c>
      <c r="E38" s="45" t="s">
        <v>3</v>
      </c>
      <c r="F38" s="14">
        <v>56.62</v>
      </c>
      <c r="G38" s="68">
        <v>25</v>
      </c>
      <c r="H38" s="51">
        <f t="shared" si="4"/>
        <v>15</v>
      </c>
      <c r="I38" s="1">
        <f t="shared" si="5"/>
        <v>71.62</v>
      </c>
      <c r="J38" s="65">
        <v>50</v>
      </c>
      <c r="K38" s="5" t="s">
        <v>132</v>
      </c>
    </row>
    <row r="39" spans="2:11" ht="17.25" x14ac:dyDescent="0.3">
      <c r="B39" s="44">
        <v>9</v>
      </c>
      <c r="C39" s="14">
        <v>4220125</v>
      </c>
      <c r="D39" s="1" t="s">
        <v>76</v>
      </c>
      <c r="E39" s="45" t="s">
        <v>3</v>
      </c>
      <c r="F39" s="14">
        <v>48.95</v>
      </c>
      <c r="G39" s="68">
        <v>22</v>
      </c>
      <c r="H39" s="51">
        <f t="shared" si="4"/>
        <v>13.2</v>
      </c>
      <c r="I39" s="1">
        <f t="shared" si="5"/>
        <v>62.150000000000006</v>
      </c>
      <c r="J39" s="65">
        <v>50</v>
      </c>
      <c r="K39" s="5" t="s">
        <v>132</v>
      </c>
    </row>
    <row r="40" spans="2:11" ht="17.25" x14ac:dyDescent="0.3">
      <c r="B40" s="44">
        <v>10</v>
      </c>
      <c r="C40" s="14">
        <v>4220126</v>
      </c>
      <c r="D40" s="1" t="s">
        <v>93</v>
      </c>
      <c r="E40" s="45" t="s">
        <v>3</v>
      </c>
      <c r="F40" s="14">
        <v>50.54</v>
      </c>
      <c r="G40" s="68">
        <v>25</v>
      </c>
      <c r="H40" s="51">
        <f t="shared" si="4"/>
        <v>15</v>
      </c>
      <c r="I40" s="1">
        <f t="shared" si="5"/>
        <v>65.539999999999992</v>
      </c>
      <c r="J40" s="65">
        <v>50</v>
      </c>
      <c r="K40" s="5" t="s">
        <v>132</v>
      </c>
    </row>
    <row r="41" spans="2:11" ht="17.25" x14ac:dyDescent="0.3">
      <c r="B41" s="44">
        <v>12</v>
      </c>
      <c r="C41" s="14">
        <v>4220132</v>
      </c>
      <c r="D41" s="1" t="s">
        <v>94</v>
      </c>
      <c r="E41" s="45" t="s">
        <v>3</v>
      </c>
      <c r="F41" s="14">
        <v>49.25</v>
      </c>
      <c r="G41" s="68">
        <v>26</v>
      </c>
      <c r="H41" s="51">
        <f t="shared" si="4"/>
        <v>15.600000000000001</v>
      </c>
      <c r="I41" s="1">
        <f t="shared" si="5"/>
        <v>64.849999999999994</v>
      </c>
      <c r="J41" s="65">
        <v>50</v>
      </c>
      <c r="K41" s="5" t="s">
        <v>132</v>
      </c>
    </row>
    <row r="42" spans="2:11" ht="17.25" x14ac:dyDescent="0.3">
      <c r="B42" s="44">
        <v>13</v>
      </c>
      <c r="C42" s="14">
        <v>4220139</v>
      </c>
      <c r="D42" s="1" t="s">
        <v>95</v>
      </c>
      <c r="E42" s="45" t="s">
        <v>3</v>
      </c>
      <c r="F42" s="14">
        <v>53.88</v>
      </c>
      <c r="G42" s="68">
        <v>21</v>
      </c>
      <c r="H42" s="51">
        <f t="shared" si="4"/>
        <v>12.6</v>
      </c>
      <c r="I42" s="1">
        <f t="shared" si="5"/>
        <v>66.48</v>
      </c>
      <c r="J42" s="65">
        <v>50</v>
      </c>
      <c r="K42" s="5" t="s">
        <v>132</v>
      </c>
    </row>
    <row r="43" spans="2:11" ht="17.25" x14ac:dyDescent="0.3">
      <c r="B43" s="44">
        <v>14</v>
      </c>
      <c r="C43" s="14">
        <v>4220145</v>
      </c>
      <c r="D43" s="1" t="s">
        <v>84</v>
      </c>
      <c r="E43" s="45" t="s">
        <v>3</v>
      </c>
      <c r="F43" s="14">
        <v>44.18</v>
      </c>
      <c r="G43" s="68">
        <v>20</v>
      </c>
      <c r="H43" s="51">
        <f t="shared" si="4"/>
        <v>12</v>
      </c>
      <c r="I43" s="1">
        <f t="shared" si="5"/>
        <v>56.18</v>
      </c>
      <c r="J43" s="65">
        <v>50</v>
      </c>
      <c r="K43" s="5" t="s">
        <v>132</v>
      </c>
    </row>
    <row r="44" spans="2:11" ht="17.25" x14ac:dyDescent="0.3">
      <c r="B44" s="44">
        <v>15</v>
      </c>
      <c r="C44" s="14">
        <v>4220146</v>
      </c>
      <c r="D44" s="1" t="s">
        <v>96</v>
      </c>
      <c r="E44" s="45" t="s">
        <v>3</v>
      </c>
      <c r="F44" s="14">
        <v>47.63</v>
      </c>
      <c r="G44" s="68">
        <v>19</v>
      </c>
      <c r="H44" s="51">
        <f t="shared" si="4"/>
        <v>11.4</v>
      </c>
      <c r="I44" s="1">
        <f t="shared" si="5"/>
        <v>59.03</v>
      </c>
      <c r="J44" s="65">
        <v>0</v>
      </c>
      <c r="K44" s="5" t="s">
        <v>133</v>
      </c>
    </row>
    <row r="45" spans="2:11" ht="17.25" x14ac:dyDescent="0.3">
      <c r="B45" s="44">
        <v>16</v>
      </c>
      <c r="C45" s="14">
        <v>4220147</v>
      </c>
      <c r="D45" s="1" t="s">
        <v>97</v>
      </c>
      <c r="E45" s="45" t="s">
        <v>3</v>
      </c>
      <c r="F45" s="14">
        <v>47.79</v>
      </c>
      <c r="G45" s="68">
        <v>20</v>
      </c>
      <c r="H45" s="51">
        <f t="shared" si="4"/>
        <v>12</v>
      </c>
      <c r="I45" s="1">
        <f t="shared" si="5"/>
        <v>59.79</v>
      </c>
      <c r="J45" s="65">
        <v>50</v>
      </c>
      <c r="K45" s="5" t="s">
        <v>132</v>
      </c>
    </row>
    <row r="46" spans="2:11" ht="17.25" x14ac:dyDescent="0.3">
      <c r="B46" s="44">
        <v>17</v>
      </c>
      <c r="C46" s="14">
        <v>4220150</v>
      </c>
      <c r="D46" s="1" t="s">
        <v>98</v>
      </c>
      <c r="E46" s="45" t="s">
        <v>3</v>
      </c>
      <c r="F46" s="14">
        <v>42.14</v>
      </c>
      <c r="G46" s="68">
        <v>25.5</v>
      </c>
      <c r="H46" s="51">
        <f t="shared" si="4"/>
        <v>15.3</v>
      </c>
      <c r="I46" s="1">
        <f t="shared" si="5"/>
        <v>57.44</v>
      </c>
      <c r="J46" s="65">
        <v>50</v>
      </c>
      <c r="K46" s="5" t="s">
        <v>132</v>
      </c>
    </row>
    <row r="47" spans="2:11" ht="17.25" x14ac:dyDescent="0.3">
      <c r="B47" s="44">
        <v>18</v>
      </c>
      <c r="C47" s="14">
        <v>4220155</v>
      </c>
      <c r="D47" s="1" t="s">
        <v>79</v>
      </c>
      <c r="E47" s="45" t="s">
        <v>3</v>
      </c>
      <c r="F47" s="14">
        <v>36.54</v>
      </c>
      <c r="G47" s="68">
        <v>19</v>
      </c>
      <c r="H47" s="51">
        <f t="shared" si="4"/>
        <v>11.4</v>
      </c>
      <c r="I47" s="1">
        <f t="shared" si="5"/>
        <v>47.94</v>
      </c>
      <c r="J47" s="65">
        <v>0</v>
      </c>
      <c r="K47" s="5" t="s">
        <v>133</v>
      </c>
    </row>
    <row r="48" spans="2:11" ht="15.75" thickBot="1" x14ac:dyDescent="0.3"/>
    <row r="49" spans="2:11" ht="15.75" customHeight="1" x14ac:dyDescent="0.25">
      <c r="B49" s="232" t="s">
        <v>33</v>
      </c>
      <c r="C49" s="153" t="s">
        <v>28</v>
      </c>
      <c r="D49" s="153"/>
      <c r="E49" s="154"/>
      <c r="F49" s="219" t="s">
        <v>102</v>
      </c>
      <c r="G49" s="219"/>
      <c r="H49" s="219"/>
      <c r="I49" s="220"/>
      <c r="J49" s="163" t="s">
        <v>131</v>
      </c>
      <c r="K49" s="234" t="s">
        <v>30</v>
      </c>
    </row>
    <row r="50" spans="2:11" ht="15.75" x14ac:dyDescent="0.25">
      <c r="B50" s="233"/>
      <c r="C50" s="159" t="s">
        <v>34</v>
      </c>
      <c r="D50" s="159" t="s">
        <v>35</v>
      </c>
      <c r="E50" s="161" t="s">
        <v>36</v>
      </c>
      <c r="F50" s="9" t="s">
        <v>25</v>
      </c>
      <c r="G50" s="9"/>
      <c r="H50" s="43" t="s">
        <v>26</v>
      </c>
      <c r="I50" s="43" t="s">
        <v>27</v>
      </c>
      <c r="J50" s="164"/>
      <c r="K50" s="234"/>
    </row>
    <row r="51" spans="2:11" ht="15.75" x14ac:dyDescent="0.25">
      <c r="B51" s="233"/>
      <c r="C51" s="160"/>
      <c r="D51" s="160"/>
      <c r="E51" s="162"/>
      <c r="F51" s="10" t="s">
        <v>29</v>
      </c>
      <c r="G51" s="10"/>
      <c r="H51" s="6" t="s">
        <v>29</v>
      </c>
      <c r="I51" s="6">
        <v>100</v>
      </c>
      <c r="J51" s="172"/>
      <c r="K51" s="234"/>
    </row>
    <row r="52" spans="2:11" ht="17.25" x14ac:dyDescent="0.3">
      <c r="B52" s="51">
        <v>1</v>
      </c>
      <c r="C52" s="1">
        <v>4210041</v>
      </c>
      <c r="D52" s="1" t="s">
        <v>107</v>
      </c>
      <c r="E52" s="1" t="s">
        <v>0</v>
      </c>
      <c r="F52" s="1">
        <v>38.6</v>
      </c>
      <c r="G52" s="1">
        <v>42</v>
      </c>
      <c r="H52" s="1">
        <f>G52/2</f>
        <v>21</v>
      </c>
      <c r="I52" s="1">
        <f>H52+F52</f>
        <v>59.6</v>
      </c>
      <c r="J52" s="51">
        <v>50</v>
      </c>
      <c r="K52" s="1" t="str">
        <f t="shared" ref="K52" si="6">IF(AND(F52&lt;20,H52&lt;20),"Module Repeat", IF(AND(F52&gt;=20,H52&gt;=20,I52&gt;=50),"Pass","RA"))</f>
        <v>Pass</v>
      </c>
    </row>
  </sheetData>
  <mergeCells count="34">
    <mergeCell ref="B1:K1"/>
    <mergeCell ref="B49:B51"/>
    <mergeCell ref="C49:E49"/>
    <mergeCell ref="F49:I49"/>
    <mergeCell ref="K49:K51"/>
    <mergeCell ref="C50:C51"/>
    <mergeCell ref="D50:D51"/>
    <mergeCell ref="E50:E51"/>
    <mergeCell ref="J49:J51"/>
    <mergeCell ref="B2:B4"/>
    <mergeCell ref="C2:E2"/>
    <mergeCell ref="F2:I2"/>
    <mergeCell ref="K2:K4"/>
    <mergeCell ref="C3:C4"/>
    <mergeCell ref="D3:D4"/>
    <mergeCell ref="E3:E4"/>
    <mergeCell ref="J2:J4"/>
    <mergeCell ref="B18:B20"/>
    <mergeCell ref="C18:E18"/>
    <mergeCell ref="F18:I18"/>
    <mergeCell ref="K18:K20"/>
    <mergeCell ref="C19:C20"/>
    <mergeCell ref="D19:D20"/>
    <mergeCell ref="E19:E20"/>
    <mergeCell ref="J18:J20"/>
    <mergeCell ref="B29:B31"/>
    <mergeCell ref="C29:E29"/>
    <mergeCell ref="H29:I29"/>
    <mergeCell ref="K29:K31"/>
    <mergeCell ref="C30:C31"/>
    <mergeCell ref="D30:D31"/>
    <mergeCell ref="E30:E31"/>
    <mergeCell ref="J29:J31"/>
    <mergeCell ref="G30:G31"/>
  </mergeCells>
  <conditionalFormatting sqref="G32:G47 F21:H26 F5:H16">
    <cfRule type="cellIs" dxfId="12" priority="12" operator="lessThan">
      <formula>20</formula>
    </cfRule>
  </conditionalFormatting>
  <conditionalFormatting sqref="I32:J47 I21:J26 I5:J16">
    <cfRule type="cellIs" dxfId="11" priority="11" operator="lessThan">
      <formula>50</formula>
    </cfRule>
  </conditionalFormatting>
  <conditionalFormatting sqref="F32:F47">
    <cfRule type="cellIs" dxfId="10" priority="8" operator="lessThan">
      <formula>28</formula>
    </cfRule>
  </conditionalFormatting>
  <conditionalFormatting sqref="F52:H52">
    <cfRule type="cellIs" dxfId="9" priority="5" operator="lessThan">
      <formula>20</formula>
    </cfRule>
  </conditionalFormatting>
  <conditionalFormatting sqref="H32:H47">
    <cfRule type="cellIs" dxfId="8" priority="1" operator="lessThan">
      <formula>12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"/>
  <sheetViews>
    <sheetView tabSelected="1" topLeftCell="I1" workbookViewId="0">
      <selection activeCell="AB7" sqref="AB7"/>
    </sheetView>
  </sheetViews>
  <sheetFormatPr defaultRowHeight="15" x14ac:dyDescent="0.25"/>
  <cols>
    <col min="3" max="3" width="10.28515625" bestFit="1" customWidth="1"/>
    <col min="4" max="4" width="19.7109375" bestFit="1" customWidth="1"/>
    <col min="26" max="27" width="0" hidden="1" customWidth="1"/>
    <col min="28" max="28" width="14.28515625" bestFit="1" customWidth="1"/>
  </cols>
  <sheetData>
    <row r="1" spans="2:28" ht="15.75" thickBot="1" x14ac:dyDescent="0.3"/>
    <row r="2" spans="2:28" ht="40.5" customHeight="1" x14ac:dyDescent="0.3">
      <c r="B2" s="232" t="s">
        <v>33</v>
      </c>
      <c r="C2" s="153" t="s">
        <v>28</v>
      </c>
      <c r="D2" s="153"/>
      <c r="E2" s="154"/>
      <c r="F2" s="208" t="s">
        <v>99</v>
      </c>
      <c r="G2" s="209"/>
      <c r="H2" s="210"/>
      <c r="I2" s="221" t="s">
        <v>30</v>
      </c>
      <c r="J2" s="219" t="s">
        <v>100</v>
      </c>
      <c r="K2" s="219"/>
      <c r="L2" s="220"/>
      <c r="M2" s="238" t="s">
        <v>30</v>
      </c>
      <c r="N2" s="230" t="s">
        <v>101</v>
      </c>
      <c r="O2" s="219"/>
      <c r="P2" s="220"/>
      <c r="Q2" s="221" t="s">
        <v>30</v>
      </c>
      <c r="R2" s="219" t="s">
        <v>102</v>
      </c>
      <c r="S2" s="219"/>
      <c r="T2" s="220"/>
      <c r="U2" s="238" t="s">
        <v>30</v>
      </c>
      <c r="V2" s="230" t="s">
        <v>103</v>
      </c>
      <c r="W2" s="219"/>
      <c r="X2" s="220"/>
      <c r="Y2" s="221" t="s">
        <v>30</v>
      </c>
      <c r="Z2" s="235" t="s">
        <v>104</v>
      </c>
      <c r="AA2" s="52"/>
      <c r="AB2" s="235" t="s">
        <v>105</v>
      </c>
    </row>
    <row r="3" spans="2:28" ht="23.1" customHeight="1" x14ac:dyDescent="0.3">
      <c r="B3" s="233"/>
      <c r="C3" s="159" t="s">
        <v>34</v>
      </c>
      <c r="D3" s="159" t="s">
        <v>35</v>
      </c>
      <c r="E3" s="161" t="s">
        <v>36</v>
      </c>
      <c r="F3" s="11" t="s">
        <v>25</v>
      </c>
      <c r="G3" s="41" t="s">
        <v>26</v>
      </c>
      <c r="H3" s="41" t="s">
        <v>27</v>
      </c>
      <c r="I3" s="222"/>
      <c r="J3" s="9" t="s">
        <v>25</v>
      </c>
      <c r="K3" s="41" t="s">
        <v>26</v>
      </c>
      <c r="L3" s="41" t="s">
        <v>27</v>
      </c>
      <c r="M3" s="239"/>
      <c r="N3" s="11" t="s">
        <v>25</v>
      </c>
      <c r="O3" s="41" t="s">
        <v>26</v>
      </c>
      <c r="P3" s="41" t="s">
        <v>27</v>
      </c>
      <c r="Q3" s="222"/>
      <c r="R3" s="9" t="s">
        <v>25</v>
      </c>
      <c r="S3" s="41" t="s">
        <v>26</v>
      </c>
      <c r="T3" s="41" t="s">
        <v>27</v>
      </c>
      <c r="U3" s="239"/>
      <c r="V3" s="11" t="s">
        <v>25</v>
      </c>
      <c r="W3" s="41" t="s">
        <v>26</v>
      </c>
      <c r="X3" s="41" t="s">
        <v>27</v>
      </c>
      <c r="Y3" s="222"/>
      <c r="Z3" s="236"/>
      <c r="AA3" s="53"/>
      <c r="AB3" s="236"/>
    </row>
    <row r="4" spans="2:28" ht="23.1" customHeight="1" thickBot="1" x14ac:dyDescent="0.35">
      <c r="B4" s="233"/>
      <c r="C4" s="180"/>
      <c r="D4" s="180"/>
      <c r="E4" s="181"/>
      <c r="F4" s="12" t="s">
        <v>29</v>
      </c>
      <c r="G4" s="42" t="s">
        <v>29</v>
      </c>
      <c r="H4" s="42">
        <v>100</v>
      </c>
      <c r="I4" s="223"/>
      <c r="J4" s="19" t="s">
        <v>29</v>
      </c>
      <c r="K4" s="42" t="s">
        <v>29</v>
      </c>
      <c r="L4" s="42">
        <v>100</v>
      </c>
      <c r="M4" s="240"/>
      <c r="N4" s="12" t="s">
        <v>31</v>
      </c>
      <c r="O4" s="42" t="s">
        <v>32</v>
      </c>
      <c r="P4" s="42">
        <v>100</v>
      </c>
      <c r="Q4" s="223"/>
      <c r="R4" s="19" t="s">
        <v>29</v>
      </c>
      <c r="S4" s="42" t="s">
        <v>29</v>
      </c>
      <c r="T4" s="42">
        <v>100</v>
      </c>
      <c r="U4" s="240"/>
      <c r="V4" s="12" t="s">
        <v>29</v>
      </c>
      <c r="W4" s="42" t="s">
        <v>29</v>
      </c>
      <c r="X4" s="42">
        <v>100</v>
      </c>
      <c r="Y4" s="223"/>
      <c r="Z4" s="237"/>
      <c r="AA4" s="53"/>
      <c r="AB4" s="236"/>
    </row>
    <row r="5" spans="2:28" ht="23.1" customHeight="1" x14ac:dyDescent="0.3">
      <c r="B5" s="17">
        <v>1</v>
      </c>
      <c r="C5" s="1">
        <v>4210067</v>
      </c>
      <c r="D5" s="1" t="s">
        <v>106</v>
      </c>
      <c r="E5" s="18" t="s">
        <v>3</v>
      </c>
      <c r="F5" s="14">
        <v>37.5</v>
      </c>
      <c r="G5" s="1">
        <v>29</v>
      </c>
      <c r="H5" s="1">
        <f>F5+G5</f>
        <v>66.5</v>
      </c>
      <c r="I5" s="50" t="str">
        <f t="shared" ref="I5" si="0">IF(AND(F5&lt;20,G5&lt;20),"Module Repeat", IF(AND(F5&gt;=20,G5&gt;=20,H5&gt;=50),"Pass","RA"))</f>
        <v>Pass</v>
      </c>
      <c r="J5" s="16">
        <v>34</v>
      </c>
      <c r="K5" s="1">
        <v>31.75</v>
      </c>
      <c r="L5" s="1">
        <f>J5+K5</f>
        <v>65.75</v>
      </c>
      <c r="M5" s="46" t="str">
        <f t="shared" ref="M5" si="1">IF(AND(J5&lt;20,K5&lt;20),"Module Repeat", IF(AND(J5&gt;=20,K5&gt;=20,L5&gt;=50),"Pass","RA"))</f>
        <v>Pass</v>
      </c>
      <c r="N5" s="14">
        <v>43.56</v>
      </c>
      <c r="O5" s="1">
        <v>20.2</v>
      </c>
      <c r="P5" s="1">
        <f>N5+O5</f>
        <v>63.760000000000005</v>
      </c>
      <c r="Q5" s="5" t="str">
        <f t="shared" ref="Q5" si="2">IF(AND(N5&lt;24,O5&lt;16),"RM", IF(AND(N5&gt;=24,O5&gt;=16,P5&gt;=50),"Pass","RA"))</f>
        <v>Pass</v>
      </c>
      <c r="R5" s="16">
        <v>33.6</v>
      </c>
      <c r="S5" s="1">
        <v>21</v>
      </c>
      <c r="T5" s="1">
        <f>R5+S5</f>
        <v>54.6</v>
      </c>
      <c r="U5" s="46" t="str">
        <f t="shared" ref="U5" si="3">IF(AND(R5&lt;20,S5&lt;20),"Module Repeat", IF(AND(R5&gt;=20,S5&gt;=20,T5&gt;=50),"Pass","RA"))</f>
        <v>Pass</v>
      </c>
      <c r="V5" s="14">
        <v>34.5</v>
      </c>
      <c r="W5" s="1">
        <v>25.75</v>
      </c>
      <c r="X5" s="1">
        <f>V5+W5</f>
        <v>60.25</v>
      </c>
      <c r="Y5" s="50" t="str">
        <f t="shared" ref="Y5" si="4">IF(AND(V5&lt;20,W5&lt;20),"Module Repeat", IF(AND(V5&gt;=20,W5&gt;=20,X5&gt;=50),"Pass","RA"))</f>
        <v>Pass</v>
      </c>
      <c r="Z5" s="54">
        <v>0</v>
      </c>
      <c r="AA5" s="18">
        <f t="shared" ref="AA5" si="5">COUNTIF(F5:Y5,"Pass")</f>
        <v>5</v>
      </c>
      <c r="AB5" s="55" t="s">
        <v>142</v>
      </c>
    </row>
  </sheetData>
  <mergeCells count="17">
    <mergeCell ref="B2:B4"/>
    <mergeCell ref="C2:E2"/>
    <mergeCell ref="F2:H2"/>
    <mergeCell ref="I2:I4"/>
    <mergeCell ref="J2:L2"/>
    <mergeCell ref="Z2:Z4"/>
    <mergeCell ref="AB2:AB4"/>
    <mergeCell ref="C3:C4"/>
    <mergeCell ref="D3:D4"/>
    <mergeCell ref="E3:E4"/>
    <mergeCell ref="N2:P2"/>
    <mergeCell ref="Q2:Q4"/>
    <mergeCell ref="R2:T2"/>
    <mergeCell ref="U2:U4"/>
    <mergeCell ref="V2:X2"/>
    <mergeCell ref="Y2:Y4"/>
    <mergeCell ref="M2:M4"/>
  </mergeCells>
  <conditionalFormatting sqref="F5:G5 J5:K5 N5 R5:S5 V5:W5">
    <cfRule type="cellIs" dxfId="7" priority="4" operator="lessThan">
      <formula>20</formula>
    </cfRule>
  </conditionalFormatting>
  <conditionalFormatting sqref="H5">
    <cfRule type="cellIs" dxfId="6" priority="3" operator="lessThan">
      <formula>50</formula>
    </cfRule>
  </conditionalFormatting>
  <conditionalFormatting sqref="N5">
    <cfRule type="cellIs" dxfId="5" priority="2" operator="lessThan">
      <formula>24</formula>
    </cfRule>
  </conditionalFormatting>
  <conditionalFormatting sqref="O5">
    <cfRule type="cellIs" dxfId="4" priority="1" operator="lessThan">
      <formula>16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D29" sqref="D29"/>
    </sheetView>
  </sheetViews>
  <sheetFormatPr defaultRowHeight="15" x14ac:dyDescent="0.25"/>
  <cols>
    <col min="3" max="3" width="13" customWidth="1"/>
    <col min="4" max="4" width="32.5703125" bestFit="1" customWidth="1"/>
    <col min="6" max="6" width="8.7109375" bestFit="1" customWidth="1"/>
    <col min="7" max="7" width="8.7109375" customWidth="1"/>
    <col min="10" max="10" width="12.85546875" customWidth="1"/>
    <col min="11" max="11" width="17.5703125" customWidth="1"/>
  </cols>
  <sheetData>
    <row r="1" spans="2:11" ht="28.5" x14ac:dyDescent="0.4">
      <c r="B1" s="231" t="s">
        <v>141</v>
      </c>
      <c r="C1" s="231"/>
      <c r="D1" s="231"/>
      <c r="E1" s="231"/>
      <c r="F1" s="231"/>
      <c r="G1" s="231"/>
      <c r="H1" s="231"/>
      <c r="I1" s="231"/>
      <c r="J1" s="231"/>
      <c r="K1" s="231"/>
    </row>
    <row r="2" spans="2:11" ht="30.75" customHeight="1" x14ac:dyDescent="0.25">
      <c r="B2" s="243" t="s">
        <v>33</v>
      </c>
      <c r="C2" s="159" t="s">
        <v>28</v>
      </c>
      <c r="D2" s="159"/>
      <c r="E2" s="159"/>
      <c r="F2" s="159" t="s">
        <v>108</v>
      </c>
      <c r="G2" s="159"/>
      <c r="H2" s="159"/>
      <c r="I2" s="159"/>
      <c r="J2" s="163" t="s">
        <v>131</v>
      </c>
      <c r="K2" s="241" t="s">
        <v>30</v>
      </c>
    </row>
    <row r="3" spans="2:11" ht="15.75" x14ac:dyDescent="0.25">
      <c r="B3" s="243"/>
      <c r="C3" s="159" t="s">
        <v>34</v>
      </c>
      <c r="D3" s="159" t="s">
        <v>35</v>
      </c>
      <c r="E3" s="242" t="s">
        <v>36</v>
      </c>
      <c r="F3" s="43" t="s">
        <v>25</v>
      </c>
      <c r="G3" s="56">
        <v>100</v>
      </c>
      <c r="H3" s="43" t="s">
        <v>26</v>
      </c>
      <c r="I3" s="43" t="s">
        <v>27</v>
      </c>
      <c r="J3" s="164"/>
      <c r="K3" s="241"/>
    </row>
    <row r="4" spans="2:11" ht="15.75" x14ac:dyDescent="0.25">
      <c r="B4" s="243"/>
      <c r="C4" s="159"/>
      <c r="D4" s="159"/>
      <c r="E4" s="242"/>
      <c r="F4" s="43" t="s">
        <v>29</v>
      </c>
      <c r="G4" s="56"/>
      <c r="H4" s="43" t="s">
        <v>29</v>
      </c>
      <c r="I4" s="43">
        <v>100</v>
      </c>
      <c r="J4" s="172"/>
      <c r="K4" s="241"/>
    </row>
    <row r="5" spans="2:11" ht="17.25" x14ac:dyDescent="0.3">
      <c r="B5" s="51">
        <v>1</v>
      </c>
      <c r="C5" s="1">
        <v>4200008</v>
      </c>
      <c r="D5" s="1" t="s">
        <v>109</v>
      </c>
      <c r="E5" s="1" t="s">
        <v>0</v>
      </c>
      <c r="F5" s="1">
        <v>38</v>
      </c>
      <c r="G5" s="51">
        <v>53</v>
      </c>
      <c r="H5" s="1">
        <f>G5/2</f>
        <v>26.5</v>
      </c>
      <c r="I5" s="1">
        <f>F5+H5</f>
        <v>64.5</v>
      </c>
      <c r="J5" s="51">
        <v>50</v>
      </c>
      <c r="K5" s="49" t="s">
        <v>132</v>
      </c>
    </row>
    <row r="6" spans="2:11" ht="17.25" x14ac:dyDescent="0.3">
      <c r="B6" s="51">
        <v>2</v>
      </c>
      <c r="C6" s="1">
        <v>4200038</v>
      </c>
      <c r="D6" s="1" t="s">
        <v>110</v>
      </c>
      <c r="E6" s="1" t="s">
        <v>0</v>
      </c>
      <c r="F6" s="1">
        <v>32.5</v>
      </c>
      <c r="G6" s="51">
        <v>50.5</v>
      </c>
      <c r="H6" s="1">
        <f t="shared" ref="H6:H13" si="0">G6/2</f>
        <v>25.25</v>
      </c>
      <c r="I6" s="1">
        <f t="shared" ref="I6:I13" si="1">F6+H6</f>
        <v>57.75</v>
      </c>
      <c r="J6" s="51">
        <v>50</v>
      </c>
      <c r="K6" s="49" t="s">
        <v>132</v>
      </c>
    </row>
    <row r="7" spans="2:11" ht="17.25" x14ac:dyDescent="0.3">
      <c r="B7" s="51">
        <v>3</v>
      </c>
      <c r="C7" s="1">
        <v>4200042</v>
      </c>
      <c r="D7" s="1" t="s">
        <v>111</v>
      </c>
      <c r="E7" s="1" t="s">
        <v>3</v>
      </c>
      <c r="F7" s="1">
        <v>30.5</v>
      </c>
      <c r="G7" s="51">
        <v>57.5</v>
      </c>
      <c r="H7" s="1">
        <f t="shared" si="0"/>
        <v>28.75</v>
      </c>
      <c r="I7" s="1">
        <f t="shared" si="1"/>
        <v>59.25</v>
      </c>
      <c r="J7" s="51">
        <v>50</v>
      </c>
      <c r="K7" s="49" t="s">
        <v>132</v>
      </c>
    </row>
    <row r="8" spans="2:11" ht="17.25" x14ac:dyDescent="0.3">
      <c r="B8" s="51">
        <v>4</v>
      </c>
      <c r="C8" s="1">
        <v>4200050</v>
      </c>
      <c r="D8" s="1" t="s">
        <v>112</v>
      </c>
      <c r="E8" s="1" t="s">
        <v>3</v>
      </c>
      <c r="F8" s="1">
        <v>32.5</v>
      </c>
      <c r="G8" s="51">
        <v>35.5</v>
      </c>
      <c r="H8" s="1">
        <f t="shared" si="0"/>
        <v>17.75</v>
      </c>
      <c r="I8" s="1">
        <f t="shared" si="1"/>
        <v>50.25</v>
      </c>
      <c r="J8" s="51">
        <v>50</v>
      </c>
      <c r="K8" s="49" t="s">
        <v>133</v>
      </c>
    </row>
    <row r="9" spans="2:11" ht="17.25" x14ac:dyDescent="0.3">
      <c r="B9" s="51">
        <v>5</v>
      </c>
      <c r="C9" s="1">
        <v>4200060</v>
      </c>
      <c r="D9" s="1" t="s">
        <v>113</v>
      </c>
      <c r="E9" s="1" t="s">
        <v>3</v>
      </c>
      <c r="F9" s="1">
        <v>34.75</v>
      </c>
      <c r="G9" s="51">
        <v>58.5</v>
      </c>
      <c r="H9" s="1">
        <f t="shared" si="0"/>
        <v>29.25</v>
      </c>
      <c r="I9" s="1">
        <f t="shared" si="1"/>
        <v>64</v>
      </c>
      <c r="J9" s="51">
        <v>50</v>
      </c>
      <c r="K9" s="49" t="s">
        <v>132</v>
      </c>
    </row>
    <row r="10" spans="2:11" ht="17.25" x14ac:dyDescent="0.3">
      <c r="B10" s="51">
        <v>6</v>
      </c>
      <c r="C10" s="1">
        <v>4200066</v>
      </c>
      <c r="D10" s="1" t="s">
        <v>114</v>
      </c>
      <c r="E10" s="1" t="s">
        <v>3</v>
      </c>
      <c r="F10" s="1">
        <v>35.5</v>
      </c>
      <c r="G10" s="51">
        <v>43</v>
      </c>
      <c r="H10" s="1">
        <f t="shared" si="0"/>
        <v>21.5</v>
      </c>
      <c r="I10" s="1">
        <f t="shared" si="1"/>
        <v>57</v>
      </c>
      <c r="J10" s="51">
        <v>50</v>
      </c>
      <c r="K10" s="49" t="s">
        <v>132</v>
      </c>
    </row>
    <row r="11" spans="2:11" ht="17.25" x14ac:dyDescent="0.3">
      <c r="B11" s="51">
        <v>7</v>
      </c>
      <c r="C11" s="1">
        <v>4200072</v>
      </c>
      <c r="D11" s="1" t="s">
        <v>115</v>
      </c>
      <c r="E11" s="1" t="s">
        <v>3</v>
      </c>
      <c r="F11" s="1">
        <v>27.5</v>
      </c>
      <c r="G11" s="51">
        <v>59.5</v>
      </c>
      <c r="H11" s="1">
        <f t="shared" si="0"/>
        <v>29.75</v>
      </c>
      <c r="I11" s="1">
        <f t="shared" si="1"/>
        <v>57.25</v>
      </c>
      <c r="J11" s="51">
        <v>50</v>
      </c>
      <c r="K11" s="49" t="s">
        <v>132</v>
      </c>
    </row>
    <row r="12" spans="2:11" ht="17.25" x14ac:dyDescent="0.3">
      <c r="B12" s="51">
        <v>8</v>
      </c>
      <c r="C12" s="1">
        <v>4200092</v>
      </c>
      <c r="D12" s="1" t="s">
        <v>116</v>
      </c>
      <c r="E12" s="1" t="s">
        <v>9</v>
      </c>
      <c r="F12" s="1">
        <v>38.25</v>
      </c>
      <c r="G12" s="51">
        <v>55</v>
      </c>
      <c r="H12" s="1">
        <f t="shared" si="0"/>
        <v>27.5</v>
      </c>
      <c r="I12" s="1">
        <f t="shared" si="1"/>
        <v>65.75</v>
      </c>
      <c r="J12" s="51">
        <v>50</v>
      </c>
      <c r="K12" s="49" t="s">
        <v>132</v>
      </c>
    </row>
    <row r="13" spans="2:11" ht="17.25" x14ac:dyDescent="0.3">
      <c r="B13" s="51">
        <v>9</v>
      </c>
      <c r="C13" s="1">
        <v>4200113</v>
      </c>
      <c r="D13" s="1" t="s">
        <v>117</v>
      </c>
      <c r="E13" s="1" t="s">
        <v>9</v>
      </c>
      <c r="F13" s="1">
        <v>38.25</v>
      </c>
      <c r="G13" s="51">
        <v>41.5</v>
      </c>
      <c r="H13" s="1">
        <f t="shared" si="0"/>
        <v>20.75</v>
      </c>
      <c r="I13" s="1">
        <f t="shared" si="1"/>
        <v>59</v>
      </c>
      <c r="J13" s="51">
        <v>50</v>
      </c>
      <c r="K13" s="49" t="s">
        <v>132</v>
      </c>
    </row>
    <row r="15" spans="2:11" ht="15.75" x14ac:dyDescent="0.25">
      <c r="B15" s="243" t="s">
        <v>33</v>
      </c>
      <c r="C15" s="159" t="s">
        <v>28</v>
      </c>
      <c r="D15" s="159"/>
      <c r="E15" s="159"/>
      <c r="F15" s="159" t="s">
        <v>118</v>
      </c>
      <c r="G15" s="159"/>
      <c r="H15" s="159"/>
      <c r="I15" s="159"/>
      <c r="J15" s="163" t="s">
        <v>131</v>
      </c>
      <c r="K15" s="241" t="s">
        <v>30</v>
      </c>
    </row>
    <row r="16" spans="2:11" ht="15.75" x14ac:dyDescent="0.25">
      <c r="B16" s="243"/>
      <c r="C16" s="159" t="s">
        <v>34</v>
      </c>
      <c r="D16" s="159" t="s">
        <v>35</v>
      </c>
      <c r="E16" s="242" t="s">
        <v>36</v>
      </c>
      <c r="F16" s="43" t="s">
        <v>25</v>
      </c>
      <c r="G16" s="56"/>
      <c r="H16" s="43" t="s">
        <v>26</v>
      </c>
      <c r="I16" s="43" t="s">
        <v>27</v>
      </c>
      <c r="J16" s="164"/>
      <c r="K16" s="241"/>
    </row>
    <row r="17" spans="2:11" ht="15.75" x14ac:dyDescent="0.25">
      <c r="B17" s="243"/>
      <c r="C17" s="159"/>
      <c r="D17" s="159"/>
      <c r="E17" s="242"/>
      <c r="F17" s="43" t="s">
        <v>29</v>
      </c>
      <c r="G17" s="56">
        <v>100</v>
      </c>
      <c r="H17" s="43" t="s">
        <v>29</v>
      </c>
      <c r="I17" s="43">
        <v>100</v>
      </c>
      <c r="J17" s="172"/>
      <c r="K17" s="241"/>
    </row>
    <row r="18" spans="2:11" ht="17.25" x14ac:dyDescent="0.3">
      <c r="B18" s="51">
        <v>1</v>
      </c>
      <c r="C18" s="1">
        <v>4190245</v>
      </c>
      <c r="D18" s="1" t="s">
        <v>119</v>
      </c>
      <c r="E18" s="1" t="s">
        <v>0</v>
      </c>
      <c r="F18" s="1">
        <v>42</v>
      </c>
      <c r="G18" s="1">
        <v>42.5</v>
      </c>
      <c r="H18" s="1">
        <f>G18/2</f>
        <v>21.25</v>
      </c>
      <c r="I18" s="1">
        <f>F18+H18</f>
        <v>63.25</v>
      </c>
      <c r="J18" s="51">
        <v>50</v>
      </c>
      <c r="K18" s="49" t="s">
        <v>132</v>
      </c>
    </row>
    <row r="19" spans="2:11" ht="17.25" x14ac:dyDescent="0.3">
      <c r="B19" s="51">
        <v>2</v>
      </c>
      <c r="C19" s="1">
        <v>4200006</v>
      </c>
      <c r="D19" s="1" t="s">
        <v>120</v>
      </c>
      <c r="E19" s="1" t="s">
        <v>0</v>
      </c>
      <c r="F19" s="1">
        <v>42.75</v>
      </c>
      <c r="G19" s="1">
        <v>44</v>
      </c>
      <c r="H19" s="1">
        <f t="shared" ref="H19:H33" si="2">G19/2</f>
        <v>22</v>
      </c>
      <c r="I19" s="1">
        <f t="shared" ref="I19:I33" si="3">F19+H19</f>
        <v>64.75</v>
      </c>
      <c r="J19" s="51">
        <v>50</v>
      </c>
      <c r="K19" s="49" t="s">
        <v>132</v>
      </c>
    </row>
    <row r="20" spans="2:11" ht="17.25" x14ac:dyDescent="0.3">
      <c r="B20" s="51">
        <v>3</v>
      </c>
      <c r="C20" s="1">
        <v>4200017</v>
      </c>
      <c r="D20" s="1" t="s">
        <v>121</v>
      </c>
      <c r="E20" s="1" t="s">
        <v>0</v>
      </c>
      <c r="F20" s="1">
        <v>42</v>
      </c>
      <c r="G20" s="1">
        <v>25.5</v>
      </c>
      <c r="H20" s="1">
        <f t="shared" si="2"/>
        <v>12.75</v>
      </c>
      <c r="I20" s="1">
        <f t="shared" si="3"/>
        <v>54.75</v>
      </c>
      <c r="J20" s="51">
        <v>50</v>
      </c>
      <c r="K20" s="49" t="s">
        <v>133</v>
      </c>
    </row>
    <row r="21" spans="2:11" ht="17.25" x14ac:dyDescent="0.3">
      <c r="B21" s="51">
        <v>4</v>
      </c>
      <c r="C21" s="1">
        <v>4200025</v>
      </c>
      <c r="D21" s="1" t="s">
        <v>122</v>
      </c>
      <c r="E21" s="1" t="s">
        <v>0</v>
      </c>
      <c r="F21" s="1">
        <v>41.5</v>
      </c>
      <c r="G21" s="1">
        <v>56</v>
      </c>
      <c r="H21" s="1">
        <f t="shared" si="2"/>
        <v>28</v>
      </c>
      <c r="I21" s="1">
        <f t="shared" si="3"/>
        <v>69.5</v>
      </c>
      <c r="J21" s="51">
        <v>50</v>
      </c>
      <c r="K21" s="49" t="s">
        <v>132</v>
      </c>
    </row>
    <row r="22" spans="2:11" ht="17.25" x14ac:dyDescent="0.3">
      <c r="B22" s="51">
        <v>5</v>
      </c>
      <c r="C22" s="1">
        <v>4200032</v>
      </c>
      <c r="D22" s="1" t="s">
        <v>123</v>
      </c>
      <c r="E22" s="1" t="s">
        <v>0</v>
      </c>
      <c r="F22" s="1">
        <v>40.5</v>
      </c>
      <c r="G22" s="1">
        <v>41</v>
      </c>
      <c r="H22" s="1">
        <f t="shared" si="2"/>
        <v>20.5</v>
      </c>
      <c r="I22" s="1">
        <f t="shared" si="3"/>
        <v>61</v>
      </c>
      <c r="J22" s="51">
        <v>50</v>
      </c>
      <c r="K22" s="49" t="s">
        <v>132</v>
      </c>
    </row>
    <row r="23" spans="2:11" ht="17.25" x14ac:dyDescent="0.3">
      <c r="B23" s="51">
        <v>6</v>
      </c>
      <c r="C23" s="1">
        <v>4200033</v>
      </c>
      <c r="D23" s="1" t="s">
        <v>124</v>
      </c>
      <c r="E23" s="1" t="s">
        <v>0</v>
      </c>
      <c r="F23" s="1">
        <v>39.5</v>
      </c>
      <c r="G23" s="1">
        <v>45</v>
      </c>
      <c r="H23" s="1">
        <f t="shared" si="2"/>
        <v>22.5</v>
      </c>
      <c r="I23" s="1">
        <f t="shared" si="3"/>
        <v>62</v>
      </c>
      <c r="J23" s="51">
        <v>50</v>
      </c>
      <c r="K23" s="49" t="s">
        <v>132</v>
      </c>
    </row>
    <row r="24" spans="2:11" ht="17.25" x14ac:dyDescent="0.3">
      <c r="B24" s="51">
        <v>7</v>
      </c>
      <c r="C24" s="1">
        <v>4200034</v>
      </c>
      <c r="D24" s="1" t="s">
        <v>58</v>
      </c>
      <c r="E24" s="1" t="s">
        <v>0</v>
      </c>
      <c r="F24" s="1">
        <v>41.5</v>
      </c>
      <c r="G24" s="1">
        <v>43.5</v>
      </c>
      <c r="H24" s="1">
        <f t="shared" si="2"/>
        <v>21.75</v>
      </c>
      <c r="I24" s="1">
        <f t="shared" si="3"/>
        <v>63.25</v>
      </c>
      <c r="J24" s="51">
        <v>50</v>
      </c>
      <c r="K24" s="49" t="s">
        <v>132</v>
      </c>
    </row>
    <row r="25" spans="2:11" ht="17.25" x14ac:dyDescent="0.3">
      <c r="B25" s="51">
        <v>8</v>
      </c>
      <c r="C25" s="1">
        <v>4200050</v>
      </c>
      <c r="D25" s="1" t="s">
        <v>112</v>
      </c>
      <c r="E25" s="1" t="s">
        <v>3</v>
      </c>
      <c r="F25" s="1">
        <v>41.25</v>
      </c>
      <c r="G25" s="1">
        <v>42</v>
      </c>
      <c r="H25" s="1">
        <f t="shared" si="2"/>
        <v>21</v>
      </c>
      <c r="I25" s="1">
        <f t="shared" si="3"/>
        <v>62.25</v>
      </c>
      <c r="J25" s="51">
        <v>50</v>
      </c>
      <c r="K25" s="49" t="s">
        <v>132</v>
      </c>
    </row>
    <row r="26" spans="2:11" ht="17.25" x14ac:dyDescent="0.3">
      <c r="B26" s="51">
        <v>9</v>
      </c>
      <c r="C26" s="1">
        <v>4200051</v>
      </c>
      <c r="D26" s="1" t="s">
        <v>125</v>
      </c>
      <c r="E26" s="1" t="s">
        <v>3</v>
      </c>
      <c r="F26" s="1">
        <v>41</v>
      </c>
      <c r="G26" s="1">
        <v>47.5</v>
      </c>
      <c r="H26" s="1">
        <f t="shared" si="2"/>
        <v>23.75</v>
      </c>
      <c r="I26" s="1">
        <f t="shared" si="3"/>
        <v>64.75</v>
      </c>
      <c r="J26" s="51">
        <v>50</v>
      </c>
      <c r="K26" s="49" t="s">
        <v>132</v>
      </c>
    </row>
    <row r="27" spans="2:11" ht="17.25" x14ac:dyDescent="0.3">
      <c r="B27" s="51">
        <v>10</v>
      </c>
      <c r="C27" s="1">
        <v>4200060</v>
      </c>
      <c r="D27" s="1" t="s">
        <v>113</v>
      </c>
      <c r="E27" s="1" t="s">
        <v>3</v>
      </c>
      <c r="F27" s="1">
        <v>42</v>
      </c>
      <c r="G27" s="1">
        <v>42</v>
      </c>
      <c r="H27" s="1">
        <f t="shared" si="2"/>
        <v>21</v>
      </c>
      <c r="I27" s="1">
        <f t="shared" si="3"/>
        <v>63</v>
      </c>
      <c r="J27" s="51">
        <v>50</v>
      </c>
      <c r="K27" s="49" t="s">
        <v>132</v>
      </c>
    </row>
    <row r="28" spans="2:11" ht="17.25" x14ac:dyDescent="0.3">
      <c r="B28" s="51">
        <v>11</v>
      </c>
      <c r="C28" s="1">
        <v>4200079</v>
      </c>
      <c r="D28" s="1" t="s">
        <v>126</v>
      </c>
      <c r="E28" s="1" t="s">
        <v>3</v>
      </c>
      <c r="F28" s="1">
        <v>42.25</v>
      </c>
      <c r="G28" s="1">
        <v>41</v>
      </c>
      <c r="H28" s="1">
        <f t="shared" si="2"/>
        <v>20.5</v>
      </c>
      <c r="I28" s="1">
        <f t="shared" si="3"/>
        <v>62.75</v>
      </c>
      <c r="J28" s="51">
        <v>50</v>
      </c>
      <c r="K28" s="49" t="s">
        <v>132</v>
      </c>
    </row>
    <row r="29" spans="2:11" ht="17.25" x14ac:dyDescent="0.3">
      <c r="B29" s="51">
        <v>12</v>
      </c>
      <c r="C29" s="1">
        <v>4190266</v>
      </c>
      <c r="D29" s="1" t="s">
        <v>127</v>
      </c>
      <c r="E29" s="1" t="s">
        <v>9</v>
      </c>
      <c r="F29" s="1">
        <v>43.25</v>
      </c>
      <c r="G29" s="1">
        <v>48.5</v>
      </c>
      <c r="H29" s="1">
        <f t="shared" si="2"/>
        <v>24.25</v>
      </c>
      <c r="I29" s="1">
        <f t="shared" si="3"/>
        <v>67.5</v>
      </c>
      <c r="J29" s="51">
        <v>50</v>
      </c>
      <c r="K29" s="49" t="s">
        <v>132</v>
      </c>
    </row>
    <row r="30" spans="2:11" ht="17.25" x14ac:dyDescent="0.3">
      <c r="B30" s="51">
        <v>13</v>
      </c>
      <c r="C30" s="1">
        <v>4200086</v>
      </c>
      <c r="D30" s="1" t="s">
        <v>128</v>
      </c>
      <c r="E30" s="1" t="s">
        <v>9</v>
      </c>
      <c r="F30" s="1">
        <v>42</v>
      </c>
      <c r="G30" s="1">
        <v>42</v>
      </c>
      <c r="H30" s="1">
        <f t="shared" si="2"/>
        <v>21</v>
      </c>
      <c r="I30" s="1">
        <f t="shared" si="3"/>
        <v>63</v>
      </c>
      <c r="J30" s="51">
        <v>50</v>
      </c>
      <c r="K30" s="49" t="s">
        <v>132</v>
      </c>
    </row>
    <row r="31" spans="2:11" ht="17.25" x14ac:dyDescent="0.3">
      <c r="B31" s="51">
        <v>14</v>
      </c>
      <c r="C31" s="1">
        <v>4200093</v>
      </c>
      <c r="D31" s="1" t="s">
        <v>129</v>
      </c>
      <c r="E31" s="1" t="s">
        <v>9</v>
      </c>
      <c r="F31" s="1">
        <v>41</v>
      </c>
      <c r="G31" s="1">
        <v>40.5</v>
      </c>
      <c r="H31" s="1">
        <f t="shared" si="2"/>
        <v>20.25</v>
      </c>
      <c r="I31" s="1">
        <f t="shared" si="3"/>
        <v>61.25</v>
      </c>
      <c r="J31" s="51">
        <v>50</v>
      </c>
      <c r="K31" s="49" t="s">
        <v>132</v>
      </c>
    </row>
    <row r="32" spans="2:11" ht="17.25" x14ac:dyDescent="0.3">
      <c r="B32" s="51">
        <v>15</v>
      </c>
      <c r="C32" s="1">
        <v>4200099</v>
      </c>
      <c r="D32" s="1" t="s">
        <v>130</v>
      </c>
      <c r="E32" s="1" t="s">
        <v>9</v>
      </c>
      <c r="F32" s="1">
        <v>41.5</v>
      </c>
      <c r="G32" s="1">
        <v>48</v>
      </c>
      <c r="H32" s="1">
        <f t="shared" si="2"/>
        <v>24</v>
      </c>
      <c r="I32" s="1">
        <f t="shared" si="3"/>
        <v>65.5</v>
      </c>
      <c r="J32" s="51">
        <v>50</v>
      </c>
      <c r="K32" s="49" t="s">
        <v>132</v>
      </c>
    </row>
    <row r="33" spans="2:11" ht="17.25" x14ac:dyDescent="0.3">
      <c r="B33" s="51">
        <v>16</v>
      </c>
      <c r="C33" s="1">
        <v>4200113</v>
      </c>
      <c r="D33" s="1" t="s">
        <v>117</v>
      </c>
      <c r="E33" s="1" t="s">
        <v>9</v>
      </c>
      <c r="F33" s="1">
        <v>42</v>
      </c>
      <c r="G33" s="1">
        <v>40.5</v>
      </c>
      <c r="H33" s="1">
        <f t="shared" si="2"/>
        <v>20.25</v>
      </c>
      <c r="I33" s="1">
        <f t="shared" si="3"/>
        <v>62.25</v>
      </c>
      <c r="J33" s="51">
        <v>50</v>
      </c>
      <c r="K33" s="49" t="s">
        <v>132</v>
      </c>
    </row>
    <row r="35" spans="2:11" ht="15.75" thickBot="1" x14ac:dyDescent="0.3"/>
    <row r="36" spans="2:11" ht="15.75" x14ac:dyDescent="0.25">
      <c r="B36" s="244" t="s">
        <v>33</v>
      </c>
      <c r="C36" s="153" t="s">
        <v>28</v>
      </c>
      <c r="D36" s="153"/>
      <c r="E36" s="153"/>
      <c r="F36" s="153" t="s">
        <v>52</v>
      </c>
      <c r="G36" s="153"/>
      <c r="H36" s="153"/>
      <c r="I36" s="153"/>
      <c r="J36" s="182" t="s">
        <v>131</v>
      </c>
      <c r="K36" s="247" t="s">
        <v>30</v>
      </c>
    </row>
    <row r="37" spans="2:11" ht="15.75" x14ac:dyDescent="0.25">
      <c r="B37" s="245"/>
      <c r="C37" s="159" t="s">
        <v>34</v>
      </c>
      <c r="D37" s="159" t="s">
        <v>35</v>
      </c>
      <c r="E37" s="242" t="s">
        <v>36</v>
      </c>
      <c r="F37" s="107" t="s">
        <v>25</v>
      </c>
      <c r="G37" s="163">
        <v>100</v>
      </c>
      <c r="H37" s="107" t="s">
        <v>26</v>
      </c>
      <c r="I37" s="107" t="s">
        <v>27</v>
      </c>
      <c r="J37" s="164"/>
      <c r="K37" s="248"/>
    </row>
    <row r="38" spans="2:11" ht="24.75" customHeight="1" thickBot="1" x14ac:dyDescent="0.3">
      <c r="B38" s="246"/>
      <c r="C38" s="180"/>
      <c r="D38" s="180"/>
      <c r="E38" s="250"/>
      <c r="F38" s="108" t="s">
        <v>29</v>
      </c>
      <c r="G38" s="183"/>
      <c r="H38" s="108" t="s">
        <v>29</v>
      </c>
      <c r="I38" s="108">
        <v>100</v>
      </c>
      <c r="J38" s="183"/>
      <c r="K38" s="249"/>
    </row>
    <row r="39" spans="2:11" ht="24" customHeight="1" thickBot="1" x14ac:dyDescent="0.35">
      <c r="B39" s="118">
        <v>1</v>
      </c>
      <c r="C39" s="119" t="s">
        <v>138</v>
      </c>
      <c r="D39" s="120" t="s">
        <v>139</v>
      </c>
      <c r="E39" s="120"/>
      <c r="F39" s="120">
        <v>32</v>
      </c>
      <c r="G39" s="120">
        <v>40</v>
      </c>
      <c r="H39" s="120">
        <v>20</v>
      </c>
      <c r="I39" s="120">
        <v>52</v>
      </c>
      <c r="J39" s="120">
        <v>52</v>
      </c>
      <c r="K39" s="121" t="s">
        <v>140</v>
      </c>
    </row>
  </sheetData>
  <mergeCells count="26">
    <mergeCell ref="B1:K1"/>
    <mergeCell ref="B36:B38"/>
    <mergeCell ref="C36:E36"/>
    <mergeCell ref="F36:I36"/>
    <mergeCell ref="J36:J38"/>
    <mergeCell ref="K36:K38"/>
    <mergeCell ref="C37:C38"/>
    <mergeCell ref="D37:D38"/>
    <mergeCell ref="E37:E38"/>
    <mergeCell ref="G37:G38"/>
    <mergeCell ref="B15:B17"/>
    <mergeCell ref="C15:E15"/>
    <mergeCell ref="F15:I15"/>
    <mergeCell ref="K15:K17"/>
    <mergeCell ref="C16:C17"/>
    <mergeCell ref="D16:D17"/>
    <mergeCell ref="E16:E17"/>
    <mergeCell ref="J15:J17"/>
    <mergeCell ref="B2:B4"/>
    <mergeCell ref="C2:E2"/>
    <mergeCell ref="F2:I2"/>
    <mergeCell ref="K2:K4"/>
    <mergeCell ref="C3:C4"/>
    <mergeCell ref="D3:D4"/>
    <mergeCell ref="E3:E4"/>
    <mergeCell ref="J2:J4"/>
  </mergeCells>
  <conditionalFormatting sqref="K5:K13 K18:K33">
    <cfRule type="cellIs" dxfId="3" priority="7" operator="lessThan">
      <formula>50</formula>
    </cfRule>
    <cfRule type="cellIs" dxfId="2" priority="8" operator="lessThan">
      <formula>49</formula>
    </cfRule>
  </conditionalFormatting>
  <conditionalFormatting sqref="F5:H13 F18:H33">
    <cfRule type="cellIs" dxfId="1" priority="6" operator="lessThan">
      <formula>20</formula>
    </cfRule>
  </conditionalFormatting>
  <conditionalFormatting sqref="I5:J13 I18:J33">
    <cfRule type="cellIs" dxfId="0" priority="5" operator="lessThan">
      <formula>50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BLL RA</vt:lpstr>
      <vt:lpstr>BDCS RA</vt:lpstr>
      <vt:lpstr>SANGAY RINZIN</vt:lpstr>
      <vt:lpstr>BHS 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Lhakpa</dc:creator>
  <cp:lastModifiedBy>Lhakpa</cp:lastModifiedBy>
  <dcterms:created xsi:type="dcterms:W3CDTF">2022-12-06T07:32:29Z</dcterms:created>
  <dcterms:modified xsi:type="dcterms:W3CDTF">2023-03-07T06:42:52Z</dcterms:modified>
</cp:coreProperties>
</file>